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digemaps\Desktop\"/>
    </mc:Choice>
  </mc:AlternateContent>
  <xr:revisionPtr revIDLastSave="0" documentId="8_{0F718F41-F072-463F-8311-86919F36743D}" xr6:coauthVersionLast="47" xr6:coauthVersionMax="47" xr10:uidLastSave="{00000000-0000-0000-0000-000000000000}"/>
  <bookViews>
    <workbookView xWindow="-110" yWindow="-110" windowWidth="19420" windowHeight="10300" xr2:uid="{CFE18438-833B-423D-BDB3-38DDA412108B}"/>
  </bookViews>
  <sheets>
    <sheet name="Matriz POA" sheetId="1" r:id="rId1"/>
    <sheet name="Matriz Presupuesto" sheetId="2" r:id="rId2"/>
  </sheets>
  <definedNames>
    <definedName name="_xlnm.Print_Titles" localSheetId="0">'Matriz POA'!$109:$113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5" i="1" l="1"/>
  <c r="I135" i="1"/>
  <c r="T133" i="1"/>
  <c r="S133" i="1"/>
  <c r="R133" i="1"/>
  <c r="Q133" i="1"/>
  <c r="P133" i="1"/>
  <c r="N133" i="1"/>
  <c r="L133" i="1"/>
  <c r="I132" i="1"/>
  <c r="I130" i="1"/>
  <c r="I129" i="1"/>
  <c r="I128" i="1"/>
  <c r="I127" i="1"/>
  <c r="I126" i="1"/>
  <c r="U125" i="1"/>
  <c r="T125" i="1"/>
  <c r="S125" i="1"/>
  <c r="R125" i="1"/>
  <c r="Q125" i="1"/>
  <c r="P125" i="1"/>
  <c r="O125" i="1"/>
  <c r="N125" i="1"/>
  <c r="M125" i="1"/>
  <c r="L125" i="1"/>
  <c r="K125" i="1"/>
  <c r="J125" i="1"/>
  <c r="I124" i="1"/>
  <c r="T123" i="1"/>
  <c r="S123" i="1"/>
  <c r="R123" i="1"/>
  <c r="Q123" i="1"/>
  <c r="P123" i="1"/>
  <c r="O123" i="1"/>
  <c r="N123" i="1"/>
  <c r="M123" i="1"/>
  <c r="L123" i="1"/>
  <c r="K123" i="1"/>
  <c r="I122" i="1"/>
  <c r="I121" i="1"/>
  <c r="I120" i="1"/>
  <c r="I119" i="1"/>
  <c r="I118" i="1"/>
  <c r="I117" i="1"/>
  <c r="I116" i="1"/>
  <c r="I87" i="1"/>
  <c r="I86" i="1"/>
  <c r="I85" i="1"/>
  <c r="I83" i="1"/>
  <c r="I82" i="1"/>
  <c r="I81" i="1"/>
  <c r="I54" i="1"/>
  <c r="I53" i="1"/>
  <c r="I23" i="1"/>
  <c r="I24" i="1"/>
  <c r="I26" i="1"/>
  <c r="I27" i="1"/>
  <c r="I28" i="1"/>
  <c r="I74" i="1"/>
  <c r="I73" i="1"/>
  <c r="I72" i="1"/>
  <c r="I71" i="1"/>
  <c r="I70" i="1"/>
  <c r="I69" i="1"/>
  <c r="I36" i="1"/>
  <c r="I35" i="1"/>
  <c r="I125" i="1" l="1"/>
  <c r="I133" i="1"/>
  <c r="I12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tc={BF8DD015-6186-4722-85E0-982AA97650A4}</author>
    <author>tc={8A3C6F54-4D26-4CA4-90B1-F51FFDB372B3}</author>
  </authors>
  <commentList>
    <comment ref="I125" authorId="0" shapeId="0" xr:uid="{BF8DD015-6186-4722-85E0-982AA97650A4}">
      <text>
        <t>[Comentario encadenado]
Su versión de Excel le permite leer este comentario encadenado; sin embargo, las ediciones que se apliquen se quitarán si el archivo se abre en una versión más reciente de Excel. Más información: https://go.microsoft.com/fwlink/?linkid=870924
Comentario:
    525 lácteos, 186 cárnicos, 455 envasados</t>
      </text>
    </comment>
    <comment ref="I133" authorId="1" shapeId="0" xr:uid="{8A3C6F54-4D26-4CA4-90B1-F51FFDB372B3}">
      <text>
        <t>[Comentario encadenado]
Su versión de Excel le permite leer este comentario encadenado; sin embargo, las ediciones que se apliquen se quitarán si el archivo se abre en una versión más reciente de Excel. Más información: https://go.microsoft.com/fwlink/?linkid=870924
Comentario:
    100 lácteos, 480 cárnicos</t>
      </text>
    </comment>
  </commentList>
</comments>
</file>

<file path=xl/sharedStrings.xml><?xml version="1.0" encoding="utf-8"?>
<sst xmlns="http://schemas.openxmlformats.org/spreadsheetml/2006/main" count="993" uniqueCount="433">
  <si>
    <t>Dirección General de Medicamentos, Alimentos y Productos Sanitarios (DIGEMAPS)</t>
  </si>
  <si>
    <t xml:space="preserve">Departamento de Planificación y Desarrollo </t>
  </si>
  <si>
    <t>Plan Operativo Anual 2026</t>
  </si>
  <si>
    <t>Despacho de la Dirección General de Medicamentos, Alimentos y Productos Sanitarios</t>
  </si>
  <si>
    <t>Dirección</t>
  </si>
  <si>
    <t>Cronograma</t>
  </si>
  <si>
    <t>Eje Estrategico PEI</t>
  </si>
  <si>
    <t>Resultado PEI</t>
  </si>
  <si>
    <t xml:space="preserve">Producto/ Descripción </t>
  </si>
  <si>
    <t>Actividades</t>
  </si>
  <si>
    <t>Medio de Verificación</t>
  </si>
  <si>
    <t xml:space="preserve">Involucrados </t>
  </si>
  <si>
    <t xml:space="preserve">Meta Anual </t>
  </si>
  <si>
    <t xml:space="preserve">Meta Mensual </t>
  </si>
  <si>
    <t xml:space="preserve">Renglón Financiero </t>
  </si>
  <si>
    <t xml:space="preserve">Encargado(a) para el seguimiento de la actividad </t>
  </si>
  <si>
    <t xml:space="preserve">Indicadores </t>
  </si>
  <si>
    <t>T1</t>
  </si>
  <si>
    <t>T2</t>
  </si>
  <si>
    <t>T-3</t>
  </si>
  <si>
    <t>T-4</t>
  </si>
  <si>
    <t>Ene</t>
  </si>
  <si>
    <t>Feb</t>
  </si>
  <si>
    <t>Mar</t>
  </si>
  <si>
    <t>Abri</t>
  </si>
  <si>
    <t>May</t>
  </si>
  <si>
    <t>Jun</t>
  </si>
  <si>
    <t>Jul</t>
  </si>
  <si>
    <t>Ago</t>
  </si>
  <si>
    <t>Sep</t>
  </si>
  <si>
    <t>Oct</t>
  </si>
  <si>
    <t>Nov</t>
  </si>
  <si>
    <t>Dic</t>
  </si>
  <si>
    <t xml:space="preserve">Presupuesto </t>
  </si>
  <si>
    <t>Gestión Organizacional, Tecnología e Innovación</t>
  </si>
  <si>
    <t>Implementado un modelo de gestión para la calidad que garantice mejora continua</t>
  </si>
  <si>
    <t>Cantidad de instrumentos institucionales revisados o actualizados</t>
  </si>
  <si>
    <t>1. Actualización de la estructura y diseño organizacional.
2. Plan de mudanza y ejecución.
3. Adquisición de vehículos institucionales.
4. Implementación del SGC (mapa de procesos, manual, SOP, control documental, Auditorías internas y Revisión por la Dirección.).
5. Autoevaluación GBT y plan de cierre de brechas para Madurez.</t>
  </si>
  <si>
    <t xml:space="preserve">Correos. /Borrador de Estructura. / Plan de Mudanza/Solicitud de adquisición de vehículos/ Proceso de compra/ Mapa de procesos./Instrumentos de Gestión de Calidad/Informe de autoevaluación GBT./Plan de cierre de brechas </t>
  </si>
  <si>
    <t>Dirección General/Depto. Administrativo Financiero/DPI/Regulaciones Técnicas/Registro Sanitarios/Vigilancia Sanitaria</t>
  </si>
  <si>
    <t>Director de Gabinete</t>
  </si>
  <si>
    <t>Gobernanza y Regulación Sanitaria</t>
  </si>
  <si>
    <t>Creados y funcionando mecanismos de coordinación interinstitucional y participación de diversos actores</t>
  </si>
  <si>
    <t>Cantidad de participación institucional en foros, plataformas y espacios de integración internacional programados.</t>
  </si>
  <si>
    <t>1.Participación técnica en eventos.
2. Coordinación interinstitucional.
3. Elaboración de informes de participación y seguimiento.</t>
  </si>
  <si>
    <t>Invitación y/ o correos de intercambio./Correos de coordinación interinstitucional./Informe de Trimestral</t>
  </si>
  <si>
    <t>Dirección General / Regulaciones Técnicas / DPI</t>
  </si>
  <si>
    <r>
      <t xml:space="preserve">Producto 3: Programa de Cooperación Internacional y Alianzas Estratégicas: </t>
    </r>
    <r>
      <rPr>
        <sz val="12"/>
        <rFont val="Calibri"/>
        <family val="2"/>
      </rPr>
      <t>Establecimiento de acuerdos de cooperación bilateral y multilateral con agencias homólogas de referencia (Brasil, Estados Unidos, Argentina, entre otros), para el desarrollo de proyectos conjuntos, intercambio de información y armonización regulatoria.</t>
    </r>
  </si>
  <si>
    <t>Cantidad de acuerdos y alianzas de cooperación internacional gestionados respecto a los programados.</t>
  </si>
  <si>
    <t xml:space="preserve">1.Identificación de contrapartes y negociación.
2. Revisión legal y aprobación borrador de acuerdo. 
4. Firma oficial y divulgación.
</t>
  </si>
  <si>
    <t>Correos de acercamientos a contrapartes/ Memorando de Entendimiento./ Publicación de divulgación./Informe Trimestral</t>
  </si>
  <si>
    <t>Dirección General / Regulaciones Técnicas / Departamento Jurídico / DPI</t>
  </si>
  <si>
    <t>Fortalecidas las capacidades de DIGEMAPS en la gestión de la regulación de productos de consumo humano</t>
  </si>
  <si>
    <r>
      <t>Producto 4: Reforma Normativa y Modernización del Marco Legal Sanitario:</t>
    </r>
    <r>
      <rPr>
        <sz val="11"/>
        <color theme="1"/>
        <rFont val="Aptos Narrow"/>
        <family val="2"/>
        <scheme val="minor"/>
      </rPr>
      <t xml:space="preserve"> Promulgación de la nueva Ley de DIGEMAPS y actualización integral de reglamentos y normativas técnicas, alineadas con estándares internacionales y mejores prácticas regulatorias, garantizando transparencia y seguridad sanitaria.</t>
    </r>
  </si>
  <si>
    <t>Anteproyecto de Ley Digemaps</t>
  </si>
  <si>
    <t>1. Elaboración del anteproyecto de Ley DIGEMAPS.
2. Consulta pública y mesas técnicas</t>
  </si>
  <si>
    <t>Borrador de ante proyecto de ley./ Matriz resultados de consultas publicas./ Comunicación remisión al congreso</t>
  </si>
  <si>
    <r>
      <t xml:space="preserve">Producto 5: Fortalecimiento de la Capacidad Rectora y Funciones Sustantivas de DIGEMAPS: </t>
    </r>
    <r>
      <rPr>
        <sz val="11"/>
        <color theme="1"/>
        <rFont val="Aptos Narrow"/>
        <family val="2"/>
        <scheme val="minor"/>
      </rPr>
      <t>Optimización de los mecanismos de regulación, vigilancia y control sanitario mediante la implementación de estrategias basadas en riesgo, fortalecimiento de la trazabilidad, gestión de alertas y mejora continua de los servicios al usuario.</t>
    </r>
  </si>
  <si>
    <t>Cantidad de procesos institucionales rectores fortalecidos.</t>
  </si>
  <si>
    <t xml:space="preserve">Informe Trimestral/ Documentación de proceso./ Matriz de reporte de productividad  </t>
  </si>
  <si>
    <t>Dirección General/Vigilancia Sanitaria y Registro Sanitario/DPD</t>
  </si>
  <si>
    <t>Departamento de Planificación y Desarrollo</t>
  </si>
  <si>
    <t>Indicadores</t>
  </si>
  <si>
    <t>T-1</t>
  </si>
  <si>
    <t>T-2</t>
  </si>
  <si>
    <r>
      <t xml:space="preserve">Producto 1: Instrumentos de planificación estratégica institucional gestionados.  
</t>
    </r>
    <r>
      <rPr>
        <sz val="12"/>
        <color rgb="FF000000"/>
        <rFont val="Calibri"/>
        <family val="2"/>
      </rPr>
      <t>Desarrollar y gestionar el plan operativo anual, plan anual de compras y contrataciones y memoria institucional correspondientes al periodo 2026.</t>
    </r>
  </si>
  <si>
    <t>Porcentaje de instrumentos de planificación estratégica actualizados y gestionados</t>
  </si>
  <si>
    <t>1. Realizar reestructuración a las plantillas del POA 
2. Realizar validación y consolidación final de productos POA y PACC anual
3. Realizar Monitoreo y Seguimiento del POA
4. Elaborar documento de Memoria Institucional  y remitir, para fines de validación y aprobación.</t>
  </si>
  <si>
    <t xml:space="preserve">Matriz POA actualizada / Plan Operativo Anual / Plan Anual de Compras y Contrataciones / Memoria Institucional / Informes de Monitoreo y Evaluación </t>
  </si>
  <si>
    <t>Depto. de Planificación y Desarrollo / Todas las áreas institucionales</t>
  </si>
  <si>
    <t>Encargado/a de Planificación y Desarrollo</t>
  </si>
  <si>
    <r>
      <t xml:space="preserve">Producto 2: Autoevaluación institucional con el Modelo CAF y plan de mejora realizados.
</t>
    </r>
    <r>
      <rPr>
        <sz val="12"/>
        <color rgb="FF000000"/>
        <rFont val="Calibri"/>
        <family val="2"/>
      </rPr>
      <t xml:space="preserve">Consiste en la elaboración y/o actualización de la autoevaluación CAF haciendo de ella una metodología que permita el mejoramiento de la gestión de calidad institucional, e identifique a través del autodiagnóstico, los puntos fuertes y las áreas de mejoras del ministerio. </t>
    </r>
  </si>
  <si>
    <t>Porcentaje de avance en la implementación de la Autoevaluación CAF y actualización del Plan de Mejora</t>
  </si>
  <si>
    <t xml:space="preserve"> Autoevaluación CAF/ Informe de autoevaluación CAF/Plan de Mejora/Informe de ejecución del Plan de Mejora</t>
  </si>
  <si>
    <t>Atención, Transparencia y Posicionamiento Institucional</t>
  </si>
  <si>
    <t>Incrementada la confianza y credibilidad de los usuarios</t>
  </si>
  <si>
    <r>
      <t xml:space="preserve">Producto 3: Encuesta institucional de satisfacción de usuarios aplicada.
</t>
    </r>
    <r>
      <rPr>
        <sz val="12"/>
        <color rgb="FF000000"/>
        <rFont val="Calibri"/>
        <family val="2"/>
      </rPr>
      <t>Proceso mediante el cual se mide el nivel de satisfacción de los usuarios de los servicios ofrecidos por la institución y se aplican los planes de mejora necesarios para satisfacer sus necesidades y expectativas.</t>
    </r>
  </si>
  <si>
    <t>Cantidad de encuestas aplicadas por servicio</t>
  </si>
  <si>
    <t>1. Aplicar encuestas de satisfacción a los usuarios de los servicios institucionales y elaborar informe correspondiente
2. Socialización y difusión de los resultados del informe de satisfacción.
3. Realizar plan de acciones de mejora.</t>
  </si>
  <si>
    <t>Informe de resultado de encuestas/ Correo de difusión de encuesta/ Plan de acción de mejora</t>
  </si>
  <si>
    <t>Depto. de Planificación y Desarrollo / Áreas sustantivas DIGEMAPS</t>
  </si>
  <si>
    <t>Porcentaje de normas de control interno evaluadas e implementadas según NOBACI</t>
  </si>
  <si>
    <t>Depto. de Planificación y Desarrollo /  Todas las áreas institucionales</t>
  </si>
  <si>
    <t xml:space="preserve">Porcentaje de indicadores institucionales monitoreados </t>
  </si>
  <si>
    <t>Reportes de desempeño de indicadores</t>
  </si>
  <si>
    <t>Depto. de Planificación y Desarrollo/ Todas las áreas institucionales</t>
  </si>
  <si>
    <r>
      <rPr>
        <b/>
        <sz val="12"/>
        <color rgb="FF000000"/>
        <rFont val="Calibri"/>
      </rPr>
      <t xml:space="preserve"> Producto 6: Procesos Institucionales Documentados
</t>
    </r>
    <r>
      <rPr>
        <sz val="12"/>
        <color rgb="FF000000"/>
        <rFont val="Calibri"/>
      </rPr>
      <t xml:space="preserve"> Documentar las políticas, procesos y procedimientos que son necesarios para la entrega de productos o servicios que logren la satisfacción las partes interesadas.</t>
    </r>
  </si>
  <si>
    <t>Cantidad de procesos documentados</t>
  </si>
  <si>
    <t>Repositorio institucional/Documento aprobado /Listado Maestro de documentos</t>
  </si>
  <si>
    <t>Departamento de Recursos Humanos</t>
  </si>
  <si>
    <t>Incrementados los niveles de competencia, compromiso y satisfacción del talento humano</t>
  </si>
  <si>
    <r>
      <rPr>
        <b/>
        <sz val="12"/>
        <color rgb="FF000000"/>
        <rFont val="Calibri"/>
      </rPr>
      <t>Producto 1: Plan de capacitación Implementado</t>
    </r>
    <r>
      <rPr>
        <sz val="12"/>
        <color rgb="FF000000"/>
        <rFont val="Calibri"/>
      </rPr>
      <t xml:space="preserve"> Capacitación del personal de la DIGEMAPS</t>
    </r>
  </si>
  <si>
    <t>Porcentaje de actividades del plan de capacitación ejecutadas</t>
  </si>
  <si>
    <t>1. Coordinar con las áreas la identificación de necesidades de capacitación institucional.
2. Elaborar el Plan de Capacitación en función de las necesidades detectadas.
3. Emitir el informe de ejecución del Plan de Capacitación.</t>
  </si>
  <si>
    <t xml:space="preserve">Correo o circular/Plan de Capacitación./Lista de participantes / certificaciones / Informe </t>
  </si>
  <si>
    <t xml:space="preserve">Todas las áreas de la DIGEMAPS     </t>
  </si>
  <si>
    <t>Encargado/a de Recursos Humanos</t>
  </si>
  <si>
    <r>
      <rPr>
        <b/>
        <sz val="12"/>
        <color rgb="FF000000"/>
        <rFont val="Calibri"/>
      </rPr>
      <t xml:space="preserve">Producto 2: Acuerdos y evaluaciones de desempeño realizadas
</t>
    </r>
    <r>
      <rPr>
        <sz val="12"/>
        <color rgb="FF000000"/>
        <rFont val="Calibri"/>
      </rPr>
      <t>Elaborar acuerdos y evaluaciones de desempeño de la institución</t>
    </r>
  </si>
  <si>
    <t>Porcentaje de acuerdos de desempeño remitidos al MAP en el plazo establecido.</t>
  </si>
  <si>
    <t>1. Coordinar la solicitud y recopilación de los acuerdos de desempeño de todas las áreas operativas y administrativas.
2. Remitir los acuerdos de desempeño al MAP conforme a los plazos establecidos.
3. Realizar el seguimiento trimestral al cumplimiento de los acuerdos de desempeño mediante procesos de monitoreo y verificación.
4. Coordinar la solicitud, recepción y consolidación de las evaluaciones de desempeño institucional.
5.Remitir las evaluaciones de desempeño consolidadas al MAP para su validación formal.</t>
  </si>
  <si>
    <t>Circulares, correos/Plantillas de acuerdos/ Matriz de evaluaciones de desempeño/ Minutas de monitoreo/Informe</t>
  </si>
  <si>
    <r>
      <rPr>
        <b/>
        <sz val="12"/>
        <color rgb="FF000000"/>
        <rFont val="Calibri"/>
      </rPr>
      <t xml:space="preserve">Producto 3: Inducción del personal realizado
</t>
    </r>
    <r>
      <rPr>
        <sz val="12"/>
        <color rgb="FF000000"/>
        <rFont val="Calibri"/>
      </rPr>
      <t>Proceso mediante el cual la institución orienta a los nuevos colaboradores sobre su cultura organizacional, funciones y normativas, facilitando su integración y alineación con los objetivos institucionales.</t>
    </r>
  </si>
  <si>
    <t xml:space="preserve">Cantidad de inducciones realizadas </t>
  </si>
  <si>
    <t>Ejecutar el proceso de inducción institucional para todo el personal de nuevo ingreso, conforme a los lineamientos y protocolos establecidos.</t>
  </si>
  <si>
    <t xml:space="preserve">Todas las áreas de la DIGEMAPS  </t>
  </si>
  <si>
    <r>
      <rPr>
        <b/>
        <sz val="12"/>
        <color rgb="FF000000"/>
        <rFont val="Calibri"/>
      </rPr>
      <t xml:space="preserve">Producto 4: Programa de integración, beneficios y compensación de los servidores públicos ejecutado
</t>
    </r>
    <r>
      <rPr>
        <sz val="12"/>
        <color rgb="FF000000"/>
        <rFont val="Calibri"/>
      </rPr>
      <t>Este programa promueve la adaptación efectiva del personal, el fortalecimiento del sentido de pertenencia institucional y el trabajo en equipo como base para una cultura colaborativa.</t>
    </r>
  </si>
  <si>
    <t>Cantidad de actividades del programa de integración y beneficios ejecutadas</t>
  </si>
  <si>
    <t>Coordinar y ejecutar las actividades del programa de bienestar, convivencia y efemérides institucionales, asegurando la planificación, organización, logística, comunicación interna y desarrollo de cada iniciativa, en cumplimiento del plan establecido y en articulación con las áreas involucradas.</t>
  </si>
  <si>
    <t>Programa de integración,  Reportes de cumplimiento (solicitudes de aprobación, correos)</t>
  </si>
  <si>
    <r>
      <rPr>
        <b/>
        <sz val="12"/>
        <color rgb="FF000000"/>
        <rFont val="Calibri"/>
      </rPr>
      <t xml:space="preserve">Producto 5: Gestión del registro, control y nómina ejecutada 
</t>
    </r>
    <r>
      <rPr>
        <sz val="12"/>
        <color rgb="FF000000"/>
        <rFont val="Calibri"/>
      </rPr>
      <t>Reclutar, seleccionar y contratar el personal de institución según lo establecido por el MAP en las distintas modalidades</t>
    </r>
  </si>
  <si>
    <t>Cantidad de procesos de reclutamiento, registro y nómina gestionados conforme a los plazos establecidos.</t>
  </si>
  <si>
    <t>1. Coordinar, junto con las áreas solicitantes, la realización de entrevistas y la aplicación de pruebas de selección, garantizando el cumplimiento del perfil requerido y los procedimientos establecidos.
2. Elaborar reportes de evaluación y recomendación de candidatos.
3. Registrar el ingreso del personal en los sistemas institucionales (SASP).
4. Elaborar, validar y procesar la nómina mensual conforme a los plazos.</t>
  </si>
  <si>
    <t xml:space="preserve"> Informes de evaluación y selección/ Correos y comunicaciones internas/ Formulario de entrevistas./Registros del SASP/ Acción de personal./ Reporte de nomina </t>
  </si>
  <si>
    <r>
      <rPr>
        <b/>
        <sz val="12"/>
        <color rgb="FF000000"/>
        <rFont val="Calibri"/>
      </rPr>
      <t xml:space="preserve">Producto 6: Manual de cargos y perfiles elaborados
</t>
    </r>
    <r>
      <rPr>
        <sz val="12"/>
        <color rgb="FF000000"/>
        <rFont val="Calibri"/>
      </rPr>
      <t xml:space="preserve">Documento institucional que define, organiza y detalla las funciones, responsabilidades, competencias y requisitos de cada puesto dentro de la organización. </t>
    </r>
  </si>
  <si>
    <t>Cantidad de cargos institucionales con perfiles actualizados y validados</t>
  </si>
  <si>
    <t>1. Realizar levantamiento de información organizacional.
2. Realizar entrevistas y análisis de puestos.
3. Revisar y clasificar los cargos según el MAP.
4. Diseñar los perfiles de cargos.
5. Validar los perfiles con las áreas correspondientes.
6. Solicitar al MAP revisión y aprobación del manual.
7. Socializar el manual aprobado con el personal</t>
  </si>
  <si>
    <t>Correos / Ficha de cargos./ Listado de participantes./ Matriz de identificación de cargos./ Comunicación oficial de aprobación del MAP/ Manual de cargos elaborado y aprobado./ Correo de difusión</t>
  </si>
  <si>
    <t>Departamento Jurídico</t>
  </si>
  <si>
    <t>Fortalecidas las capacidades de DIGEMAPS en la gestión de la regulación de  productos de consumo humano</t>
  </si>
  <si>
    <t>Cantidad de normas revisadas</t>
  </si>
  <si>
    <t>Listado de participantes/Borrador de documento/ Comunicación de remisión</t>
  </si>
  <si>
    <t>Área correspondientes a las normativas/Departamento Jurídico</t>
  </si>
  <si>
    <t xml:space="preserve">Encargado/a Jurídica </t>
  </si>
  <si>
    <t>Fortalecidas las  capacidades de DIGEMAPS en la gestión de la regulación de productos de consumo humano</t>
  </si>
  <si>
    <r>
      <rPr>
        <b/>
        <sz val="12"/>
        <color rgb="FF000000"/>
        <rFont val="Calibri"/>
      </rPr>
      <t xml:space="preserve">Producto 2:Asesorías jurídicas internas y externas realizadas.
</t>
    </r>
    <r>
      <rPr>
        <sz val="12"/>
        <color rgb="FF000000"/>
        <rFont val="Calibri"/>
      </rPr>
      <t>Responder las solicitudes de interpretación, aplicación de leyes, regulaciones y normas que son relevantes para las operaciones y actividades de las áreas institucionales y de los usuarios externos</t>
    </r>
  </si>
  <si>
    <t>Cantidad de asesorías jurídicas internas y externas realizadas</t>
  </si>
  <si>
    <t>Atender, analizar y responder oportunamente las solicitudes de asesorías jurídicas internas y externas, garantizando criterios normativos claros y consistentes.</t>
  </si>
  <si>
    <r>
      <rPr>
        <b/>
        <sz val="12"/>
        <color rgb="FF000000"/>
        <rFont val="Calibri"/>
      </rPr>
      <t>Producto 3: Documentos legales institucionales elaborados.</t>
    </r>
    <r>
      <rPr>
        <sz val="12"/>
        <color rgb="FF000000"/>
        <rFont val="Calibri"/>
      </rPr>
      <t xml:space="preserve"> El Departamento Jurídico se encargara de la elaboración de documentos con carácter legal vinculados a la DIGEMAPS.</t>
    </r>
  </si>
  <si>
    <t>Cantidad de documentos legales elaborados</t>
  </si>
  <si>
    <t>Elaborar y revisar los documentos con carácter legal requeridos por DIGEMAPS.</t>
  </si>
  <si>
    <t>Matriz de documentos legales</t>
  </si>
  <si>
    <t>Departamento de Comunicación</t>
  </si>
  <si>
    <r>
      <rPr>
        <b/>
        <sz val="12"/>
        <color rgb="FF000000"/>
        <rFont val="Calibri"/>
      </rPr>
      <t xml:space="preserve">Producto 1: Política de Comunicación Estratégica Institucional elaborada.
</t>
    </r>
    <r>
      <rPr>
        <sz val="12"/>
        <color rgb="FF000000"/>
        <rFont val="Calibri"/>
      </rPr>
      <t>Diseño y ejecución de una política de comunicación, imagen y posicionamiento institucional.</t>
    </r>
  </si>
  <si>
    <t>Política de comunicación estratégica aprobada</t>
  </si>
  <si>
    <t>Borrador de la propuesta inicial/ Acta o correo de validación de la Dirección General/ Evidencias de socialización (actas, listas, correos, presentaciones)/ Versión final de la política aprobada</t>
  </si>
  <si>
    <t>Dirección General / Coordinación de Gabinete / Dpto. de Recursos Humanos/Dpto. de Planificación/  División de Comunicaciones</t>
  </si>
  <si>
    <t>Encargado/a de Comunicaciones</t>
  </si>
  <si>
    <t>Mejorada la imagen y posicionamiento en la sociedad de la DIGEMAPS</t>
  </si>
  <si>
    <r>
      <rPr>
        <b/>
        <sz val="12"/>
        <color rgb="FF000000"/>
        <rFont val="Calibri"/>
      </rPr>
      <t xml:space="preserve">Producto 2: Plan de comunicación de la DIGEMAPS elaborado e implementado.
</t>
    </r>
    <r>
      <rPr>
        <sz val="12"/>
        <color rgb="FF000000"/>
        <rFont val="Calibri"/>
      </rPr>
      <t>Estrategia integral destinada  a potenciar la imagen, el reconocimiento y la relevancia de la institución ante sus públicos internos y externos.</t>
    </r>
  </si>
  <si>
    <t>Porcentaje de avance en la  implementación de comunicación</t>
  </si>
  <si>
    <t xml:space="preserve">1. Elaborar el Plan de comunicación Institucional de la DIGEMAPS y validar el plan con la Dirección General y las áreas involucradas.
2. Implementar las acciones planificadas del plan de comunicación.
</t>
  </si>
  <si>
    <t xml:space="preserve">Plan de Fortalecimiento / Correos./ Reporte de ejecución del plan.
</t>
  </si>
  <si>
    <t>Dirección General / Coordinación de Gabinete / Impresos MSP /  División de Comunicaciones</t>
  </si>
  <si>
    <t>Oficina de Libre Acceso a la Información (OAI)</t>
  </si>
  <si>
    <t xml:space="preserve">Atención, Transparencia y Posicionamiento Institucional
</t>
  </si>
  <si>
    <t>Porcentaje de solicitudes de información respondidas dentro del plazo legal (según Ley 200-04)</t>
  </si>
  <si>
    <t>OAI</t>
  </si>
  <si>
    <t>Responsable de Acceso a la Información</t>
  </si>
  <si>
    <t>Porcentaje de datos institucionales actualizados en el portal respecto al total requerido</t>
  </si>
  <si>
    <t xml:space="preserve">Lista de verificación de datos, Correos de solicitud de datos, /Informe Actividades  OAI </t>
  </si>
  <si>
    <r>
      <rPr>
        <b/>
        <sz val="12"/>
        <color rgb="FF000000"/>
        <rFont val="Calibri"/>
      </rPr>
      <t xml:space="preserve">Producto 3: Gestión de consultas Públicas acorde a las necesidades institucionales realizadas            
</t>
    </r>
    <r>
      <rPr>
        <sz val="12"/>
        <color rgb="FF000000"/>
        <rFont val="Calibri"/>
      </rPr>
      <t xml:space="preserve">Gestionar y monitorear las solicitudes de llamado a consultas públicas conforme a los criterios de la Ley de Libre Acceso a la información.       </t>
    </r>
    <r>
      <rPr>
        <b/>
        <sz val="12"/>
        <color rgb="FF000000"/>
        <rFont val="Calibri"/>
      </rPr>
      <t xml:space="preserve">                          </t>
    </r>
  </si>
  <si>
    <t>Cantidad de consultas públicas gestionadas</t>
  </si>
  <si>
    <t>Solicitud del Depto. requirente/ Publicación en Redes/ Copia Publicación de periódico//Informe Actividades  OAI/Captura de pantalla publicación matriz de opiniones</t>
  </si>
  <si>
    <t>Depto. De Comunicaciones / OAI / Depto. Regulaciones Técnicas</t>
  </si>
  <si>
    <t>Mejorados los mecanismos de acceso a la información pública y atención de requerimientos técnicos</t>
  </si>
  <si>
    <r>
      <rPr>
        <b/>
        <sz val="12"/>
        <color rgb="FF000000"/>
        <rFont val="Calibri"/>
      </rPr>
      <t xml:space="preserve">Producto 4: Socialización  sobre la Ley de acceso a la información Pública realizada. 
</t>
    </r>
    <r>
      <rPr>
        <sz val="12"/>
        <color rgb="FF000000"/>
        <rFont val="Calibri"/>
      </rPr>
      <t>Socializar y dar a conocer los procesos y gestión de la OAI según la Ley de Libre acceso a la información pública No. 200-04.</t>
    </r>
  </si>
  <si>
    <t>Cantidad de jornadas de socialización realizadas</t>
  </si>
  <si>
    <t xml:space="preserve"> Listado de participantes, correos de difusión,  correo de convocatoria, plantillas de diseños, links redes sociales, Flyer creados.) /Informe Actividades  OAI/ captura correos de solicitud y de publicación/ agenda de trabajo semana de la ética</t>
  </si>
  <si>
    <t>Departamento Administrativo y Financiero</t>
  </si>
  <si>
    <t>Fortalecida la gestión administrativo-financiera</t>
  </si>
  <si>
    <r>
      <rPr>
        <b/>
        <sz val="12"/>
        <color rgb="FF000000"/>
        <rFont val="Calibri"/>
      </rPr>
      <t xml:space="preserve">Producto 1: Plan Anual de Compras y Contrataciones cargado
</t>
    </r>
    <r>
      <rPr>
        <sz val="12"/>
        <color rgb="FF000000"/>
        <rFont val="Calibri"/>
      </rPr>
      <t>Proceso estructurado que define y organiza las adquisiciones y contrataciones previstas por la institución durante el año fiscal, en cumplimiento de los lineamientos de la Dirección General de Contrataciones Públicas (DGCP)</t>
    </r>
  </si>
  <si>
    <t>Porcentaje de avance en la revisión, aprobación y publicación del PACC</t>
  </si>
  <si>
    <t>1. Recibir y revisar la Matriz Anual de Planificación de Compras de las unidades.
2. Analizar el PACC del año anterior y el histórico de requerimientos institucionales.
3. Elaborar consolidado del Plan Anual de Compras y Contrataciones
4. Gestionar la aprobación del PACC y su remisión para publicación en el Portal Transaccional.</t>
  </si>
  <si>
    <t>Matriz anual de planificación/ PACC consolidado/ Documento de aprobación/ Publicación del PACC en el Portal Transaccional.</t>
  </si>
  <si>
    <t>Encargado/a de Compras y Contrataciones</t>
  </si>
  <si>
    <t>Porcentaje de procesos de compra tramitados según programación del PACC</t>
  </si>
  <si>
    <t xml:space="preserve">1. Recibir, registrar y validar las solicitudes de compra de bienes y servicios.
2. Verificar la alineación de las solicitudes con el PACC y la disponibilidad presupuestaria.
3. Determinar el procedimiento de selección aplicable conforme a la normativa vigente.
4. Ejecutar el proceso de compras o contratación de servicios correspondiente.
</t>
  </si>
  <si>
    <t xml:space="preserve">Registro de solicitudes de compra recibidas./ Correo de solicitud de disponibilidad presupuestaria./acta de aprobación del proceso. /Informe de procesos ejecutados.
</t>
  </si>
  <si>
    <t>Dpto. Administrativo Financiero/ División de Compras y Contrataciones/  todas la dependencias de la DIGEMAPS</t>
  </si>
  <si>
    <r>
      <rPr>
        <b/>
        <sz val="12"/>
        <color rgb="FF000000"/>
        <rFont val="Calibri"/>
      </rPr>
      <t xml:space="preserve">Producto 3: </t>
    </r>
    <r>
      <rPr>
        <sz val="12"/>
        <color rgb="FF000000"/>
        <rFont val="Calibri"/>
      </rPr>
      <t xml:space="preserve"> </t>
    </r>
    <r>
      <rPr>
        <b/>
        <sz val="12"/>
        <color rgb="FF000000"/>
        <rFont val="Calibri"/>
      </rPr>
      <t xml:space="preserve">Gestión Administrativa y Financiera de los procesos de pagos generados
</t>
    </r>
    <r>
      <rPr>
        <sz val="12"/>
        <color rgb="FF000000"/>
        <rFont val="Calibri"/>
      </rPr>
      <t>Consiste en la recepción y trámite de los expedientes administrativos para generar de forma oportuna la solicitud de pago, mediante la recopilación de los soportes, validación y coordinación con las áreas correspondientes, asegurando el cumplimiento del procedimiento y requisitos determinados, para honrar los acuerdos de beneficio de cara a las prestaciones recibidas.</t>
    </r>
  </si>
  <si>
    <t>Porcentaje de pagos procesados dentro del tiempo establecido según normativa interna.</t>
  </si>
  <si>
    <t>Reportes de libramientos./Reporte de ejecución de gastos/Reporte de cuentas por pagar/ Reporte de captación de recursos./Formularios de cierre del SISACNOC. /Matriz  cumplimiento de pagos</t>
  </si>
  <si>
    <t>Dpto. Administrativo Financiero</t>
  </si>
  <si>
    <t>Encargado/a Administrativo  Financiero</t>
  </si>
  <si>
    <r>
      <rPr>
        <b/>
        <sz val="12"/>
        <color rgb="FF000000"/>
        <rFont val="Calibri"/>
      </rPr>
      <t xml:space="preserve">Producto 4: Servicios de transportación y mantenimiento flotilla vehicular gestionados.
</t>
    </r>
    <r>
      <rPr>
        <sz val="12"/>
        <color rgb="FF000000"/>
        <rFont val="Calibri"/>
      </rPr>
      <t>Planificación, coordinación y control de los servicios de transporte institucional, así como de las acciones de mantenimiento preventivo y correctivo de la flotilla vehicular, con el fin de garantizar su disponibilidad, seguridad y eficiencia operativa en apoyo a las funciones sustantivas del DIGEMAPS.</t>
    </r>
  </si>
  <si>
    <t>Cantidad de vehículos con mantenimiento preventivo realizado según programación.</t>
  </si>
  <si>
    <t>Reportes de consumo de combustible y  viajes realizados.
Solicitud de servicios de mantenimiento realizados./Matriz  seguimiento mantenimiento de vehículo.</t>
  </si>
  <si>
    <r>
      <rPr>
        <b/>
        <sz val="12"/>
        <color rgb="FF000000"/>
        <rFont val="Calibri"/>
      </rPr>
      <t xml:space="preserve">Producto 5: Presupuesto Financiero formulado, registrado y ejecutado
</t>
    </r>
    <r>
      <rPr>
        <sz val="12"/>
        <color rgb="FF000000"/>
        <rFont val="Calibri"/>
      </rPr>
      <t>Hace referencia a las partidas presupuestarias asignadas a las distintas dependencias, para el desarrollo de sus actividades reglamentarias. Esto comprende: registro, modificaciones presupuestarias, cuotas de compromiso, certificaciones de fondos presupuestarios y libramientos de pago elaborados</t>
    </r>
  </si>
  <si>
    <t>Porcentaje de ejecución presupuestaria anual respecto al presupuesto aprobado</t>
  </si>
  <si>
    <t>Reporte de programación y formulación presupuestaria/ Reporte de ejecución de presupuesto/ Formulario de modificación</t>
  </si>
  <si>
    <r>
      <rPr>
        <b/>
        <sz val="12"/>
        <color rgb="FF000000"/>
        <rFont val="Calibri"/>
      </rPr>
      <t xml:space="preserve">Producto 6: Gestión de Suministros implementada
</t>
    </r>
    <r>
      <rPr>
        <sz val="12"/>
        <color rgb="FF000000"/>
        <rFont val="Calibri"/>
      </rPr>
      <t>Ejecución de los procesos de adquisición, control y distribución de insumos y materiales necesarios para el funcionamiento institucional, asegurando su disponibilidad oportuna, uso eficiente y trazabilidad conforme a los lineamientos establecidos por DIGEMAPS.</t>
    </r>
  </si>
  <si>
    <t>Cantidad de solicitudes de suministros atendidas dentro del plazo establecido</t>
  </si>
  <si>
    <t>Formulario solicitud de material gastable./Correos./Informe de gestión</t>
  </si>
  <si>
    <t>Departamento de Tecnología de la Información y Comunicación</t>
  </si>
  <si>
    <t>Fortalecida la gestión digital institucional</t>
  </si>
  <si>
    <r>
      <rPr>
        <b/>
        <sz val="12"/>
        <color rgb="FF000000"/>
        <rFont val="Calibri"/>
      </rPr>
      <t xml:space="preserve">Producto 1: Licencias Microsoft implementadas
</t>
    </r>
    <r>
      <rPr>
        <sz val="12"/>
        <color rgb="FF000000"/>
        <rFont val="Calibri"/>
      </rPr>
      <t xml:space="preserve">Implementación de las licencias de office 365, implementación, integración y despliegue de los usuarios de la DIGEMAPS en nueva plataforma. </t>
    </r>
  </si>
  <si>
    <t>Cantidad de licencias instaladas y activadas</t>
  </si>
  <si>
    <t>1. Realizar la migración del tenant de claro a Microsoft. 
2. Realizar la asignación de las nuevas licencia y habilitación de los nuevos servicios disponibles en el licenciamiento.
3. Documentar incidencias y soporte técnico durante el proceso de activación</t>
  </si>
  <si>
    <t xml:space="preserve">DTI - Todas las áreas de la institución </t>
  </si>
  <si>
    <r>
      <rPr>
        <b/>
        <sz val="12"/>
        <color rgb="FF000000"/>
        <rFont val="Calibri"/>
      </rPr>
      <t xml:space="preserve">Producto 2: Estructura virtual implementada
</t>
    </r>
    <r>
      <rPr>
        <sz val="12"/>
        <color rgb="FF000000"/>
        <rFont val="Calibri"/>
      </rPr>
      <t>Despliegue e implementación de los servidores de dominio, de archivos, web y servidores de base de datos.</t>
    </r>
  </si>
  <si>
    <t>Porcentaje de infraestructura virtual instalada y en funcionamiento según lo programado</t>
  </si>
  <si>
    <t>1. Instalar y configurar los nuevos servidores de dominio, archivos y base de datos.
2. Implementar las configuraciones de red, seguridad y acceso, garantizando que los servidores cumplan con los estándares institucionales.
3. Realizar pruebas de funcionamiento, rendimiento y compatibilidad de la infraestructura virtual antes de su puesta en producción.
4. Documentar la infraestructura implementada</t>
  </si>
  <si>
    <r>
      <rPr>
        <b/>
        <sz val="12"/>
        <color rgb="FF000000"/>
        <rFont val="Calibri"/>
      </rPr>
      <t xml:space="preserve">Producto 3: Herramientas Tics implementadas y socializadas.
</t>
    </r>
    <r>
      <rPr>
        <sz val="12"/>
        <color rgb="FF000000"/>
        <rFont val="Calibri"/>
      </rPr>
      <t>Capacitar y asegurar que todos los usuarios potenciales conozcan, comprendan y utilicen eficientemente las herramientas Tics que han sido implementadas.</t>
    </r>
  </si>
  <si>
    <t>Porcentaje de herramientas TIC implementadas que fueron socializadas con el personal</t>
  </si>
  <si>
    <t xml:space="preserve">1. Realizar jornadas de capacitación y socialización sobre el uso de herramientas institucionales (correo, firma digital, herramientas colaborativas, etc.) en todas las áreas.
2. Acompañar a las unidades en la adopción de las herramientas, brindando soporte técnico inicial y seguimiento para garantizar su uso efectivo.
</t>
  </si>
  <si>
    <t>Lista de asistencia /Programa de capacitación./ Fotos./ Presentación de las capacitaciones./ Informe de herramientas</t>
  </si>
  <si>
    <r>
      <rPr>
        <b/>
        <sz val="12"/>
        <color rgb="FF000000"/>
        <rFont val="Calibri"/>
      </rPr>
      <t xml:space="preserve">Producto 4: Soportes TIC brindados.
</t>
    </r>
    <r>
      <rPr>
        <sz val="12"/>
        <color rgb="FF000000"/>
        <rFont val="Calibri"/>
      </rPr>
      <t>Responder de manera efectiva todas las solicitudes de los usuarios de DIGEMAPS para resolver problemas relacionados con los sistemas informáticos y garantizar que estos sistemas funcionen de manera eficiente y efectiva.</t>
    </r>
  </si>
  <si>
    <t>Cantidad de solicitudes de soporte TIC atendidas</t>
  </si>
  <si>
    <t>1.Implementar un sistema de tickets para la gestión de incidentes y requerimientos tecnológicos, estableciendo tiempos de respuesta según la prioridad del caso.
2. Recibir, registrar y dar respuesta a las solicitudes de soporte técnico</t>
  </si>
  <si>
    <t>Procedimiento de atención a usuario./ Política de Mesa de Ayuda./Manual de usuario./ Reporte incidencia.</t>
  </si>
  <si>
    <t>Porcentaje de aplicaciones o automatizaciones implementadas</t>
  </si>
  <si>
    <t xml:space="preserve">1. Implementación de Sistema de Gestión de Servicios.
2. Implementar el sistema LIMS para el laboratorio.
3. Diseñar y ejecutar automatizaciones de procesos internos.
4. Desarrollar o habilitar aplicaciones de consulta ciudadana.
5. Implementar soluciones digitales para la gestión documental y de recursos humanos
</t>
  </si>
  <si>
    <r>
      <rPr>
        <b/>
        <sz val="12"/>
        <color rgb="FF000000"/>
        <rFont val="Calibri"/>
      </rPr>
      <t xml:space="preserve">Producto 6: Interoperabilidad institucional implementada.
</t>
    </r>
    <r>
      <rPr>
        <sz val="12"/>
        <color rgb="FF000000"/>
        <rFont val="Calibri"/>
      </rPr>
      <t>Implementación Interoperabilidad Institucional utilizando X-Road OGTIC</t>
    </r>
  </si>
  <si>
    <t>Cantidad de servicios interoperables puestos en funcionamiento</t>
  </si>
  <si>
    <t>1.Instalar, configurar y poner en funcionamiento el servidor X-Road.
2. Gestionar y formalizar acuerdos de interoperabilidad con instituciones gubernamentales que compartirán datos a través de X-Road.
3.Implementar los servicios interoperables, integrando los sistemas internos de DIGEMAPS al ecosistema X-Road según los requerimientos funcionales definidos.
4. Documentar las integraciones realizadas.</t>
  </si>
  <si>
    <t xml:space="preserve">Informe de implementación de X-Road./ Acuerdos de interoperabilidad institucional firmados/ Reportes de integración y pruebas de funcionamiento en X-Road/ Reportes de Integración./ Informe servicios interoperables </t>
  </si>
  <si>
    <t xml:space="preserve">DTI - Planificación, Registro y Vigilancia </t>
  </si>
  <si>
    <r>
      <rPr>
        <b/>
        <sz val="12"/>
        <color rgb="FF000000"/>
        <rFont val="Calibri"/>
      </rPr>
      <t xml:space="preserve">Producto 7: Implementación de Red WIFI. </t>
    </r>
    <r>
      <rPr>
        <sz val="12"/>
        <color rgb="FF000000"/>
        <rFont val="Calibri"/>
      </rPr>
      <t>Ampliación de la Red WIFI .</t>
    </r>
  </si>
  <si>
    <t>Cantidad de puntos wi-fi instalados</t>
  </si>
  <si>
    <t>Implementar la ampliación de la red WIFI institucional en la sede para garantizar acceso estable en todas las áreas operativas.</t>
  </si>
  <si>
    <t xml:space="preserve">Informe de Implementación </t>
  </si>
  <si>
    <t>DTI</t>
  </si>
  <si>
    <r>
      <rPr>
        <b/>
        <sz val="12"/>
        <color rgb="FF000000"/>
        <rFont val="Calibri"/>
      </rPr>
      <t xml:space="preserve">Producto 8: Capacidad técnica fortalecida.
</t>
    </r>
    <r>
      <rPr>
        <sz val="12"/>
        <color rgb="FF000000"/>
        <rFont val="Calibri"/>
      </rPr>
      <t>Mejoras  en el equipamiento de la DIGEMAPS.</t>
    </r>
  </si>
  <si>
    <t>Porcentaje de ejecución del plan de fortalecimiento de capacidades técnicas.</t>
  </si>
  <si>
    <t>1. Levantar las necesidades de equipamiento tecnológico en las distintas áreas 
2. Gestionar la adquisición de los equipos tecnológicos necesarios.
3. Instalar, configurar y poner en funcionamiento los equipos adquiridos.
4. Realizar pruebas de funcionamiento y verificación de los equipos instalados para garantizar su correcta operación.</t>
  </si>
  <si>
    <t xml:space="preserve">
Informe levantamiento de necesidades./ Reportes de gestión activos TI./ Reporte de instalación y/o asignación./ Reporte de recepción e instalación.
</t>
  </si>
  <si>
    <t>Departamento de Autorizaciones Aduanales</t>
  </si>
  <si>
    <t>Consolidada la capacidad de vigilancia y control de establecimientos vinculados a productos de consumo humano</t>
  </si>
  <si>
    <r>
      <rPr>
        <b/>
        <sz val="12"/>
        <color rgb="FF000000"/>
        <rFont val="Calibri"/>
      </rPr>
      <t xml:space="preserve">Producto 1. Autorizaciones aduanales evaluadas
</t>
    </r>
    <r>
      <rPr>
        <sz val="12"/>
        <color rgb="FF000000"/>
        <rFont val="Calibri"/>
      </rPr>
      <t>Garantizar el Control Sanitario a través de la regulación de las importaciones y Exportaciones de establecimientos comerciales de Alimentos, Medicamentos y Productos Sanitario, En fin todo lo relativo a los procesos de autorizaciones aduanales.</t>
    </r>
  </si>
  <si>
    <t>Cantidad de autorizaciones aduanales evaluadas</t>
  </si>
  <si>
    <t>Reporte de recaudaciones mensuales</t>
  </si>
  <si>
    <t>Dpto. Autorizaciones Aduanales</t>
  </si>
  <si>
    <t>Encargado/a del Departamento de Autorizaciones Aduanales</t>
  </si>
  <si>
    <t>Departamento de Regulaciones Técnicas</t>
  </si>
  <si>
    <t>Encargado del Dpto. Regulaciones Técnicas</t>
  </si>
  <si>
    <t>Cantidad de asesorías jurídicas internas atendidas</t>
  </si>
  <si>
    <t>Dirección de Registro Sanitario</t>
  </si>
  <si>
    <r>
      <rPr>
        <b/>
        <sz val="12"/>
        <color rgb="FF000000"/>
        <rFont val="Calibri"/>
      </rPr>
      <t xml:space="preserve">Producto 1: Registros Sanitarios nuevos, renovados y/o actualizados emitidos
</t>
    </r>
    <r>
      <rPr>
        <sz val="12"/>
        <color rgb="FF000000"/>
        <rFont val="Calibri"/>
      </rPr>
      <t>Registros sanitarios de medicamentos, productos naturales, cosméticos, productos de higiene, productos sanitarios, alimentos, bebidas y trámites relacionados evaluados y otorgados conforme lo establece el marco legal vigente.</t>
    </r>
  </si>
  <si>
    <t>Cantidad de registros sanitarios nuevos, renovados y/o actualizados emitidos</t>
  </si>
  <si>
    <t>Reportes de registros nuevos/Reportes de variaciones/Reportes de renovaciones/ Listado de asistencia/ Minutas de reunión</t>
  </si>
  <si>
    <t>Ventanilla Única De Servicio, Unidad Legal, Comisión Asesora de Medicamentos (CAM), Departamento Vigilancia Sanitaria, Departamento de Alimentos y Bebidas, Depto. Administrativo Financiero, Dpto. de Recursos Humanos, Dirección General, Dirección De Tecnología.</t>
  </si>
  <si>
    <t>Director/a de Registro Sanitario</t>
  </si>
  <si>
    <r>
      <rPr>
        <b/>
        <sz val="12"/>
        <color rgb="FF000000"/>
        <rFont val="Calibri"/>
      </rPr>
      <t xml:space="preserve">Producto 2: Certificaciones varias emitidas.
</t>
    </r>
    <r>
      <rPr>
        <sz val="12"/>
        <color rgb="FF000000"/>
        <rFont val="Calibri"/>
      </rPr>
      <t>Certificaciones varias se refiere a emisión de Certificados de Libre venta y constancias  de productos registrados.</t>
    </r>
  </si>
  <si>
    <t>Cantidad de certificaciones emitidas</t>
  </si>
  <si>
    <t>Validar en el sistema las informaciones requeridas por el solicitante y emitir respuestas.</t>
  </si>
  <si>
    <t>Reporte de certificaciones</t>
  </si>
  <si>
    <t>Cantidad de talleres realizados</t>
  </si>
  <si>
    <t>Convocatoria/Listado de participantes/Fotos/Presentación</t>
  </si>
  <si>
    <t>Dirección General, Dirección de Registro Sanitario, Departamento de Jurídica, OAI</t>
  </si>
  <si>
    <t>Dirección de Vigilancia Sanitaria</t>
  </si>
  <si>
    <t>Dirección de Vigilancia Sanitaria, Dirección General</t>
  </si>
  <si>
    <t>Encargado/a de Vigilancia Sanitaria</t>
  </si>
  <si>
    <r>
      <rPr>
        <b/>
        <sz val="12"/>
        <color rgb="FF000000"/>
        <rFont val="Calibri"/>
      </rPr>
      <t xml:space="preserve">Producto 2: Certificación de Buenas prácticas de manufactura para laboratorios fabricantes de medicamentos, cosméticos emitida
</t>
    </r>
    <r>
      <rPr>
        <sz val="12"/>
        <color rgb="FF000000"/>
        <rFont val="Calibri"/>
      </rPr>
      <t>Inspección para certificación de BPM (medicamentos, cosméticos Productos Sanitarios, higiene del hogar, personal)</t>
    </r>
  </si>
  <si>
    <t>Cantidad de certificaciones BPM emitidas</t>
  </si>
  <si>
    <r>
      <rPr>
        <b/>
        <sz val="12"/>
        <color rgb="FF000000"/>
        <rFont val="Calibri"/>
      </rPr>
      <t xml:space="preserve">Producto 3: Certificados de Buenas Prácticas de Almacenamiento para distribuidora, condiciones de almacenamiento y operatividad para almacenes logísticos y almacenes multitienda emitidos.
</t>
    </r>
    <r>
      <rPr>
        <sz val="12"/>
        <color rgb="FF000000"/>
        <rFont val="Calibri"/>
      </rPr>
      <t>Inspección para certificación de condiciones de almacenamiento y operatividad, para certificados de BPA.</t>
    </r>
  </si>
  <si>
    <t>Cantidad de certificaciones de BPA emitidas</t>
  </si>
  <si>
    <t>Consolidada la capacidad de vigilancia y control de establecimientos  vinculados a productos de consumo humano</t>
  </si>
  <si>
    <t>Cantidad de certificados tramitados</t>
  </si>
  <si>
    <t>Cantidad de inspecciones realizadas</t>
  </si>
  <si>
    <t>Matriz de control de mercado/Cronograma/ Reporte de monitoreo/ Matrices de monitoreo  / Matriz de productividad</t>
  </si>
  <si>
    <r>
      <rPr>
        <b/>
        <sz val="12"/>
        <color rgb="FF000000"/>
        <rFont val="Calibri"/>
      </rPr>
      <t xml:space="preserve">Producto 6: Decomisos, incineración y certificados de incineraciones realizados
</t>
    </r>
    <r>
      <rPr>
        <sz val="12"/>
        <color rgb="FF000000"/>
        <rFont val="Calibri"/>
      </rPr>
      <t xml:space="preserve">Inspección para decomisos, en incineraciones a solicitud de órganos cooperantes y Establecimientos privados para cumplimiento de reglamentación de disposición final de productos . </t>
    </r>
  </si>
  <si>
    <t>Cantidad de decomisos y incineraciones realizadas</t>
  </si>
  <si>
    <t>1. Recibir trámite del servicio según finalidad, programar la actividad y brindar acompañamiento en la planta incineradora. 
2. Emitir certificado de incineración.</t>
  </si>
  <si>
    <r>
      <rPr>
        <b/>
        <sz val="12"/>
        <color rgb="FF000000"/>
        <rFont val="Calibri"/>
      </rPr>
      <t xml:space="preserve">Producto 7: Certificaciones  de estatus a establecimientos y repuestas a usuarios tipo Agotamiento de empaque-inserto, inventarios, entre otros, emitidos.
</t>
    </r>
    <r>
      <rPr>
        <sz val="12"/>
        <color rgb="FF000000"/>
        <rFont val="Calibri"/>
      </rPr>
      <t>Respuestas emitidas a solicitud de los usuarios para legalidad en  regulación de mercado, Comunicaciones de Prorroga-devolución de tramites-respuesta a usuarios, Cambios: nombres-razón social-propietarios,   Respuestas a Usuarios resultados de inspecciones con resultados  no conforme, tiempo para depositar las correcciones, cambios administrativos relacionados nombre, propietarios.</t>
    </r>
  </si>
  <si>
    <t>Cantidad de certificaciones y respuestas emitidos</t>
  </si>
  <si>
    <t>Relaciones de Trámite de agotamiento escaneadas / Relación de Trámite de certificaciones de estatus y constancias/ Matriz de productividad</t>
  </si>
  <si>
    <t>Cantidad de plantas de agua,  hielo y bebidas envasadas inspeccionadas con fines de registro</t>
  </si>
  <si>
    <t>1. Programar, coordinar y ejecutar inspección  a plantas, con fines de Registro sanitario.
2. Elaborar informe Resultados.</t>
  </si>
  <si>
    <r>
      <rPr>
        <b/>
        <sz val="12"/>
        <color rgb="FF000000"/>
        <rFont val="Calibri"/>
      </rPr>
      <t xml:space="preserve">Producto 9: Autorizaciones y Notificaciones de Publicidad evaluadas 
</t>
    </r>
    <r>
      <rPr>
        <sz val="12"/>
        <color rgb="FF000000"/>
        <rFont val="Calibri"/>
      </rPr>
      <t>Son permiso o autorización requeridas para la difusión de las publicidades de los medicamentos.</t>
    </r>
  </si>
  <si>
    <t>Cantidad de Autorizaciones y Notificaciones de Publicidad Evaluadas</t>
  </si>
  <si>
    <t xml:space="preserve">1. Evaluación de autorización y notificación de publicidad para  elaborar certificación o carta de devolución.   </t>
  </si>
  <si>
    <t>Matriz de Publicidad / Informes mensuales de las evaluaciones y notificaciones de publicidad de medicamentos, cosméticos, productos sanitarios de higiene personal y del hogar</t>
  </si>
  <si>
    <t>Encargado/a de Vigilancia de Tecnología Sanitaria</t>
  </si>
  <si>
    <r>
      <rPr>
        <b/>
        <sz val="12"/>
        <color rgb="FF000000"/>
        <rFont val="Calibri"/>
      </rPr>
      <t xml:space="preserve">Producto 10: Sistema Nacional de Farmacovigilancia gestionado  
</t>
    </r>
    <r>
      <rPr>
        <sz val="12"/>
        <color rgb="FF000000"/>
        <rFont val="Calibri"/>
      </rPr>
      <t>Este sistema esta orientado a la detección, evaluación, comprensión y prevención de efectos adversos o cualquier otro problema relacionado con el uso de medicamentos. Su gestión implica la implementación de protocolos estandarizados, mecanismos de reporte y análisis, y la coordinación interinstitucional con actores del sector salud, industria farmacéutica y redes de servicios.</t>
    </r>
  </si>
  <si>
    <t>Cantidad de informes de farmacovigilancia procesados y archivados trimestralmente, conforme a los protocolos establecidos.</t>
  </si>
  <si>
    <t xml:space="preserve">1. Realizar reuniones de sensibilización en materia de farmacovigilancia con los responsables de los establecimientos de salud. 
2. Realizar talleres de Capacitación a los establecimientos de salud en farmacovigilancia  y correcto llenado del formulario de notificación de eventos adversos de medicamentos.   
3. Monitorear los indicadores del Sistema Nacional de Farmacovigilancia.
4. Revisar y/o actualizar los documentos y herramientas administrativas </t>
  </si>
  <si>
    <r>
      <rPr>
        <b/>
        <sz val="12"/>
        <color rgb="FF000000"/>
        <rFont val="Calibri"/>
      </rPr>
      <t xml:space="preserve">Producto 11: Guías técnicas para la gestión y evaluación de procesos vinculados a la farmacovigilancia elaboradas
</t>
    </r>
    <r>
      <rPr>
        <sz val="12"/>
        <color rgb="FF000000"/>
        <rFont val="Calibri"/>
      </rPr>
      <t>Documento técnico que compila lineamientos, criterios operativos y recomendaciones metodológicas para la gestión, evaluación y mejora continua de procesos vinculados a la farmacovigilancia.</t>
    </r>
  </si>
  <si>
    <t>Cantidad de guías técnicas elaboradas.</t>
  </si>
  <si>
    <t>Cantidad de establecimientos evaluados en BPM.</t>
  </si>
  <si>
    <t xml:space="preserve">1. Inspeccionar BPM en establecimientos de productos enlatados, envasados y conservas.
2. Inspeccionar BPM en instalaciones de productos lácteos.
3. Inspeccionar BPM en establecimientos de productos cárnicos.
4. Realizar actividades formativas para personal de los mataderos en los requerimientos del FSIS </t>
  </si>
  <si>
    <t>Reporte inspección BPM productos enlatados, envasados y conservas./ Reporte inspección BPM instalación productos lácteos./ Reporte inspección BPM establecimiento de productos cárnicos./ Listado de participantes./ Fotos./ Informe mensual de alimentos.</t>
  </si>
  <si>
    <t>Departamento de Vigilancia de Alimentos y Bebidas, Dirección General, Dpto. Administrativa y Financiera,  Transportación,  DPS/DAS</t>
  </si>
  <si>
    <t>Encargado/a de Vigilancia de Alimentos y Bebidas</t>
  </si>
  <si>
    <r>
      <rPr>
        <b/>
        <sz val="12"/>
        <color rgb="FF000000"/>
        <rFont val="Calibri"/>
      </rPr>
      <t xml:space="preserve">Producto 13: Vigilancia del cumplimiento de la NORDOM 53 en etiquetas de productos lácteos realizada
</t>
    </r>
    <r>
      <rPr>
        <sz val="12"/>
        <color rgb="FF000000"/>
        <rFont val="Calibri"/>
      </rPr>
      <t>Monitorear el cumplimiento de los principales lineamientos establecidos en la NORDOM 53 (Etiquetado General de los Alimentos Preenvasados)</t>
    </r>
  </si>
  <si>
    <t>Cantidad de etiquetas de productos lácteos verificados bajo NORDOM 53</t>
  </si>
  <si>
    <t>Verificar que las etiquetas de productos lácteos incluyan los elementos obligatorios establecidos en la NORDOM 53 y documentar hallazgos.</t>
  </si>
  <si>
    <r>
      <rPr>
        <b/>
        <sz val="12"/>
        <color rgb="FF000000"/>
        <rFont val="Calibri"/>
      </rPr>
      <t xml:space="preserve">Producto 14: Certificaciones de Buenas Prácticas de Manufactura para empresas de alimentos  emitidas
</t>
    </r>
    <r>
      <rPr>
        <sz val="12"/>
        <color rgb="FF000000"/>
        <rFont val="Calibri"/>
      </rPr>
      <t>Certificación oficial otorgado por DIGEMAPS que valida el cumplimiento de estándares higiénico-sanitarios y operativos en empresas de alimentos, asegurando la inocuidad y calidad en los procesos de fabricación.</t>
    </r>
  </si>
  <si>
    <t>Cantidad de certificaciones BPM emitidas.</t>
  </si>
  <si>
    <t xml:space="preserve">Recibir solicitudes de inspección BPM para fines de certificación y remitir al área correspondiente.
</t>
  </si>
  <si>
    <t>Relación de certificados de BPM./ Informe mensual de alimentos</t>
  </si>
  <si>
    <t>Departamento de Vigilancia de Alimentos y Bebidas</t>
  </si>
  <si>
    <r>
      <rPr>
        <b/>
        <sz val="12"/>
        <color rgb="FF000000"/>
        <rFont val="Calibri"/>
      </rPr>
      <t xml:space="preserve">Producto 15: Certificaciones de decomisos de alimentos emitidos
</t>
    </r>
    <r>
      <rPr>
        <sz val="12"/>
        <color rgb="FF000000"/>
        <rFont val="Calibri"/>
      </rPr>
      <t xml:space="preserve">Supervisión y validación del proceso de desnaturalización de productos alimenticios, en respuesta a solicitudes de decomiso recibidas. </t>
    </r>
  </si>
  <si>
    <t>Cantidad de certificaciones de decomisos emitidas.</t>
  </si>
  <si>
    <t>Supervisar el proceso de desnaturalización de productos alimenticios de acuerdo a las solicitudes de decomiso recibidas</t>
  </si>
  <si>
    <t>Relación de certificados de decomisos./ Informe mensual de alimentos</t>
  </si>
  <si>
    <t>Departamento de Vigilancia de Alimentos y Bebidas, DGII, Notario Público y empresa recicladora.</t>
  </si>
  <si>
    <t>Cantidad de CLV y No Objeciones emitidos.</t>
  </si>
  <si>
    <t xml:space="preserve">Relación de certificaciones de Libre Venta./Informe Mensual de Alimentos </t>
  </si>
  <si>
    <t>Departamento de Vigilancia de Alimentos y Bebidas, Control de Documentación, Dirección de Digemaps, Ventanilla.</t>
  </si>
  <si>
    <t>Cantidad de certificados de habilitación en origen emitidos.</t>
  </si>
  <si>
    <t xml:space="preserve">Realizar inspecciones internacionales in situ para elaboración de certificación </t>
  </si>
  <si>
    <t xml:space="preserve">Comunicación de solicitud/Programa de inspección/Informe Mensual de Alimentos </t>
  </si>
  <si>
    <t xml:space="preserve">Departamento de Vigilancia de Alimentos y Bebidas, Dirección Digemaps, Mirex, </t>
  </si>
  <si>
    <t>Cantidad de técnicos capacitados en temas de Salud Ambiental.</t>
  </si>
  <si>
    <t xml:space="preserve">Impartir talleres de capacitación en BPM, higiene y manipulación de alimentos
</t>
  </si>
  <si>
    <t xml:space="preserve">Presentación/ Listado de participantes/ fotos/ Informe Mensual de Alimentos </t>
  </si>
  <si>
    <t>Departamento de Vigilancia de Alimentos y Bebidas y DPS/DAS</t>
  </si>
  <si>
    <r>
      <rPr>
        <b/>
        <sz val="12"/>
        <color rgb="FF000000"/>
        <rFont val="Calibri"/>
      </rPr>
      <t xml:space="preserve">Producto 19: Programa de monitoreo de  presencia de sustancias adulterantes en leche cruda ejecutado
</t>
    </r>
    <r>
      <rPr>
        <sz val="12"/>
        <color rgb="FF000000"/>
        <rFont val="Calibri"/>
      </rPr>
      <t>Acciones de vigilancia técnica para detectar la presencia de sustancias adulterantes en muestras de leche cruda, mediante la ejecución de un plan estructurado de muestreo, análisis y reporte, alineado a protocolos oficiales de control sanitario.</t>
    </r>
  </si>
  <si>
    <t>Porcentaje de ejecución del programa de monitoreo.</t>
  </si>
  <si>
    <t>Analizar muestras de leche cruda para determinar si hay presencia de sustancias adulterantes de acuerdo al plan establecido.</t>
  </si>
  <si>
    <t>Departamento de Vigilancia de Alimentos y Bebidas, Dirección General,  Dpto. Administrativo y Financiero (Transportación),  DPS/DAS</t>
  </si>
  <si>
    <r>
      <rPr>
        <b/>
        <sz val="12"/>
        <color rgb="FF000000"/>
        <rFont val="Calibri"/>
      </rPr>
      <t xml:space="preserve">Producto 20: Programa de Control de patógenos en productos cárnicos y lácteos implementado
</t>
    </r>
    <r>
      <rPr>
        <sz val="12"/>
        <color rgb="FF000000"/>
        <rFont val="Calibri"/>
      </rPr>
      <t>Coordina e implementa estrategias de vigilancia sanitaria orientadas al control de patógenos en productos cárnicos y lácteos de origen nacional, mediante muestreo, análisis microbiológico, validación de resultados y adopción de medidas correctivas.</t>
    </r>
  </si>
  <si>
    <t>Porcentaje de muestras analizadas según el programa.</t>
  </si>
  <si>
    <t>1. Tomar y analizar muestras para laboratorio, interpretar resultados e implementar acciones regulatorias para productos cárnicos.
2. Tomar y analizar muestras para laboratorio, interpretar resultados e implementar acciones regulatorias para productos lácteos.</t>
  </si>
  <si>
    <t xml:space="preserve">Programa de Control de patógenos en productos cárnicos/ Programa de Control de patógenos en productos lácteos/ Informe Mensual de Alimentos </t>
  </si>
  <si>
    <t>Depto. de Vigilancia de Alimentos y Bebidas, Dirección General,  Dpto. Administrativo y Financiero (Transportación),  DPS/DAS, Laboratorio de Evaluación de Productos de Consumo Humano, otros Laboratorios autorizados</t>
  </si>
  <si>
    <r>
      <rPr>
        <b/>
        <sz val="12"/>
        <color rgb="FF000000"/>
        <rFont val="Calibri"/>
      </rPr>
      <t xml:space="preserve">Producto 21: Programa de Control de Residuos y contaminantes  en cárnicos implementado.
</t>
    </r>
    <r>
      <rPr>
        <sz val="12"/>
        <color rgb="FF000000"/>
        <rFont val="Calibri"/>
      </rPr>
      <t>Estrategia operativa que monitorea y verifica la presencia de residuos y contaminantes en productos cárnicos, garantizando el cumplimiento de límites establecidos y la protección de la salud pública.</t>
    </r>
  </si>
  <si>
    <t>Porcentaje de cumplimiento del programa.</t>
  </si>
  <si>
    <t>División de Productos Cárnicos y Derivados, Laboratorios autorizados</t>
  </si>
  <si>
    <r>
      <rPr>
        <b/>
        <sz val="12"/>
        <color rgb="FF000000"/>
        <rFont val="Calibri"/>
      </rPr>
      <t xml:space="preserve">Producto 22: Monitoreo de micronutrientes en alimentos específicos realizado
</t>
    </r>
    <r>
      <rPr>
        <sz val="12"/>
        <color rgb="FF000000"/>
        <rFont val="Calibri"/>
      </rPr>
      <t>Ejecución de actividades de monitoreo de micronutrientes en alimentos específicos de interés nutricional, mediante la recolección sistemática de muestras, análisis en laboratorios certificados y registro de resultados conforme a protocolos establecidos.</t>
    </r>
  </si>
  <si>
    <t>Cantidad de alimentos específicos evaluados, según producto, para monitoreo de concentración de micronutrientes.</t>
  </si>
  <si>
    <t>Informe niveles de micronutrientes arroz./ Informe micronutrientes harina./ Informe yodo en la sal./ Informe micronutrientes leche</t>
  </si>
  <si>
    <t>Departamento de Vigilancia de Alimentos y Bebidas, Dirección General, Laboratorio de Evaluación de Productos de Consumo Humano</t>
  </si>
  <si>
    <t>Laboratorio de Evaluación de Productos de Consumo Humano</t>
  </si>
  <si>
    <r>
      <rPr>
        <b/>
        <sz val="12"/>
        <color rgb="FF000000"/>
        <rFont val="Calibri"/>
      </rPr>
      <t>Producto 1: Certificados de análisis de Medicamentos emitidos</t>
    </r>
    <r>
      <rPr>
        <sz val="12"/>
        <color rgb="FF000000"/>
        <rFont val="Calibri"/>
      </rPr>
      <t xml:space="preserve"> 
Estos análisis se realizan en el laboratorio especializado con el propósito de garantizar que los productos farmacéuticos cumplan con los estándares de calidad, seguridad y eficacia exigidos por la autoridad sanitaria.</t>
    </r>
  </si>
  <si>
    <t>Cantidad de certificados de análisis de medicamentos emitidos.</t>
  </si>
  <si>
    <t xml:space="preserve">1. Evaluación y emisión de certificados de análisis de medicamentos.	
2. Optimizar el flujo de ingreso y análisis de muestras de medicamentos, para incrementar en un 10% en el número de certificados de análisis de medicamentos.
3. Fortalecer la coordinación con la ventanilla única y los usuarios para mejorar el cumplimiento de requisitos y evitar devoluciones.
</t>
  </si>
  <si>
    <t>Reporte comparativo de tiempos de respuesta/Minutas de reunión/Listado de participantes/ Agenda/Reportes oficiales de certificados emitidos (sistema Tecnolab).
Informes estadísticos trimestral.</t>
  </si>
  <si>
    <t>Dirección General, Dirección LEPCH, Encargados departamentales LEPCH, DGU</t>
  </si>
  <si>
    <t>Encargado/a de Laboratorio de Evaluación de Productos de Consumo Humano</t>
  </si>
  <si>
    <r>
      <rPr>
        <b/>
        <sz val="12"/>
        <color rgb="FF000000"/>
        <rFont val="Calibri"/>
      </rPr>
      <t xml:space="preserve">Producto 2: Certificados de análisis de Alimentos y Bebidas emitidos
</t>
    </r>
    <r>
      <rPr>
        <sz val="12"/>
        <color rgb="FF000000"/>
        <rFont val="Calibri"/>
      </rPr>
      <t xml:space="preserve">Estos análisis respaldan procesos de registro, control y fiscalización, y contribuyen a garantizar la inocuidad y calidad de los productos destinados al consumo humano.
</t>
    </r>
  </si>
  <si>
    <t>Cantidad de certificados de análisis de alimentos y bebidas emitidos.</t>
  </si>
  <si>
    <t xml:space="preserve">1. Evaluación y emisión de certificados de análisis de alimentos y bebidas.
2. Fortalecer la coordinación con la ventanilla única y los usuarios para mejorar el cumplimiento de requisitos y evitar errores en la cantidad de muestras a presentar por tipo de producto y tiempo mínimo de vigencia en muestra.
</t>
  </si>
  <si>
    <t>Porcentaje de mejoras técnicas y operativas implementadas.</t>
  </si>
  <si>
    <t>NOTA:</t>
  </si>
  <si>
    <t>*El presupuesto asignado a cada producto puede ser ajustado después de concluido el proceso de revisión y ajuste al Plan Anual de Compras y Contrataciones*</t>
  </si>
  <si>
    <t>Paola A. Mejia Carpio</t>
  </si>
  <si>
    <t>Encargada de Planificacion y Desarrollo</t>
  </si>
  <si>
    <t>Dirección de Medicamentos, Alimentos y Productos Sanitarios</t>
  </si>
  <si>
    <t>AREA: Indique el nombre de su dependencia conforme al organigrama institucional vigente</t>
  </si>
  <si>
    <t>Programación de Insumos</t>
  </si>
  <si>
    <t>Insumos</t>
  </si>
  <si>
    <t>Código Presupuestario</t>
  </si>
  <si>
    <t xml:space="preserve">Fuente de Financiamiento </t>
  </si>
  <si>
    <t>Identificación</t>
  </si>
  <si>
    <t>Unida de Medida</t>
  </si>
  <si>
    <t>Cantidad</t>
  </si>
  <si>
    <t>Cantidad Total</t>
  </si>
  <si>
    <t>Costo Unitario (RD$)</t>
  </si>
  <si>
    <t>Monto(RD$)</t>
  </si>
  <si>
    <t>T3</t>
  </si>
  <si>
    <t>T4</t>
  </si>
  <si>
    <t>Ene-Mar</t>
  </si>
  <si>
    <t>Abr-Jun</t>
  </si>
  <si>
    <t>Jul-Sep</t>
  </si>
  <si>
    <t>Oct-Dic</t>
  </si>
  <si>
    <t>Eje Estratégico PEI</t>
  </si>
  <si>
    <r>
      <t>Producto 1:  Reestructuración Institucional y Fortalecimiento Organizacional de DIGEMAPS.</t>
    </r>
    <r>
      <rPr>
        <sz val="12"/>
        <color rgb="FF000000"/>
        <rFont val="Calibri"/>
        <family val="2"/>
      </rPr>
      <t xml:space="preserve"> Consolidación de la estructura organizacional y operativa de DIGEMAPS mediante la adecuación de infraestructura física, adquisición de recursos logísticos y tecnológicos, y la implementación del Sistema de Gestión de Calidad (SGC) con asistencia técnica internacional, orientado a alcanzar el Nivel de Madurez 3 conforme a la Guía de Buenas Prácticas Regulatorias (GBT) de OPS/OMS.</t>
    </r>
  </si>
  <si>
    <r>
      <t>Producto 2: Plataforma de Integración Internacional y Participación en Foros Estratégicos:</t>
    </r>
    <r>
      <rPr>
        <sz val="11"/>
        <color theme="1"/>
        <rFont val="Aptos Narrow"/>
        <family val="2"/>
        <scheme val="minor"/>
      </rPr>
      <t xml:space="preserve"> Despliegue de una estrategia institucional para la participación activa de DIGEMAPS en foros internacionales de referencia (ICH, IMDRF, IPRP, IFPI y similares), fortaleciendo la cooperación técnica y la proyección global de la autoridad reguladora nacional.</t>
    </r>
  </si>
  <si>
    <t>1. Documentación y digitalización de procesos misionales.
2. Revisión y validación de expedientes terminados físicos y digitales</t>
  </si>
  <si>
    <t>1. Realizar el autodiagnóstico institucional utilizando el Marco común de evolución CAF.
2. Analizar resultados e identificar áreas de mejora.
3. Realizar el plan de mejora institucional 
4. Monitoreo y seguimiento a la implementación del plan de Mejora CAF</t>
  </si>
  <si>
    <r>
      <t xml:space="preserve">Producto 4:  Normas de control interno evaluadas e implementadas.
</t>
    </r>
    <r>
      <rPr>
        <sz val="12"/>
        <color rgb="FF000000"/>
        <rFont val="Calibri"/>
        <family val="2"/>
      </rPr>
      <t>Gestionar la implementación de las Normas de Control Interno y mejora continua de los indicadores relacionados</t>
    </r>
  </si>
  <si>
    <t>1. Realizar revisión de controles internos e identificación de brechas. 
2. Elaborar y monitorear plan de mejora.</t>
  </si>
  <si>
    <t>Informe de nivel de cumplimiento/ Plan de mejora aprobado/ Listado de participantes de reuniones de monitoreo</t>
  </si>
  <si>
    <r>
      <rPr>
        <b/>
        <sz val="12"/>
        <color rgb="FF000000"/>
        <rFont val="Calibri"/>
        <family val="2"/>
      </rPr>
      <t>Producto 5: Indicadores de desempeño institucional monitoreados y fortalecidos.</t>
    </r>
    <r>
      <rPr>
        <sz val="12"/>
        <color rgb="FF000000"/>
        <rFont val="Calibri"/>
        <family val="2"/>
      </rPr>
      <t xml:space="preserve">
Desarrollar un sistema de medición de los indicadores que evalúan el desempeño institucional,  basado en evidencias.</t>
    </r>
  </si>
  <si>
    <t>1. Realizar levantamiento de información conjuntamente con las áreas de la DIGEMAPS para la documentación de sus procesos
2. Gestionar la aprobación de los documentos
3. Poner a disposición del personal la información documentada, mediante los mecanismos establecidos</t>
  </si>
  <si>
    <t>Reporte de Inducción (Correos, registro de reuniones, formulario de inducción, presentación)</t>
  </si>
  <si>
    <r>
      <rPr>
        <b/>
        <sz val="12"/>
        <color rgb="FF000000"/>
        <rFont val="Calibri"/>
      </rPr>
      <t xml:space="preserve">Producto 1: Normas de la DIGEMAPS revisadas.
</t>
    </r>
    <r>
      <rPr>
        <sz val="12"/>
        <color rgb="FF000000"/>
        <rFont val="Calibri"/>
      </rPr>
      <t>Revisar y opinar jurídicamente sobre las normas y regulaciones que rigen la Dirección General de Medicamentos, Alimentos y Productos Sanitarios (DIGEMAPS).</t>
    </r>
  </si>
  <si>
    <t>1.Participar en las mesas técnicas a los fines de emitir opinión jurídica sobre las normas y regulaciones institucionales asignadas (decretos, leyes, reglamentos, resoluciones).
2. Remitir las propuestas normativas a las instancias competentes para su revisión y aprobación formal, cuando aplique.</t>
  </si>
  <si>
    <t xml:space="preserve">Matriz de asesorías </t>
  </si>
  <si>
    <t>1. Elaborar la propuesta inicial de la Política de Comunicación Estratégica Institucional.
2. Revisar y validar el documento en coordinación con el Departamento de Planificación y Desarrollo, la Dirección General.
3. Socializar la política con los colaboradores para su apropiación institucional.</t>
  </si>
  <si>
    <r>
      <t xml:space="preserve">Producto 1: Gestión de Solicitudes de Información implementada. 
</t>
    </r>
    <r>
      <rPr>
        <sz val="12"/>
        <color rgb="FF000000"/>
        <rFont val="Calibri"/>
      </rPr>
      <t xml:space="preserve">Gestionar las solicitudes, quejas, denuncias, reclamaciones y sugerencias realizadas internas y externas mediante OAI, conforme a los criterios de la Ley de libre acceso a la información, mediante el SAIP y portal 311. </t>
    </r>
  </si>
  <si>
    <t xml:space="preserve"> Matriz  Monitoreo de casos./ Matriz de estadísticas SAIP  /Informe Actividades  OAI</t>
  </si>
  <si>
    <r>
      <t xml:space="preserve">Producto 2: Datos institucionales relacionados al portal, actualizados.                                                                    </t>
    </r>
    <r>
      <rPr>
        <sz val="12"/>
        <color rgb="FF000000"/>
        <rFont val="Calibri"/>
      </rPr>
      <t>Consiste  en recolectar los datos establecidos en la Resolución 002-2021 para la estandarización y actualización de los portales de transparencia.</t>
    </r>
  </si>
  <si>
    <t>1. Recolección de datos para la actualización del portal de Transparencia.                                                                               2. Dar seguimiento a las áreas para la entrega oportuna de la información a publicar.              
3. Elaborar informe de publicaciones realizadas en tiempo oportuno</t>
  </si>
  <si>
    <t>OAI/DIGEIG / Todas las áreas</t>
  </si>
  <si>
    <t xml:space="preserve">1. Realizar las solicitudes de consultas publicas, conforme a los criterios de la Ley de libre acceso a la información, mediante el portal de transparencia y un medio de circulación nacional.
2. Elaborar informe general de la implementación de la puesta en consulta publica.
3. Publicación de matriz de opiniones en el portal de transparencia.  </t>
  </si>
  <si>
    <t xml:space="preserve">1.  Dar a conocer los procesos y gestión de la OAI según la Ley de Libre acceso a la información pública mediante la realización de charlas al personal.  
2. Gestionar con el Depto. De comunicaciones la elaboración de artes y capsulas informativas para promover y difundir la Ley No. 200-04 de Libre Acceso a la Información Pública y los procesos de la Oficina de Acceso a la Información (OAI)                                        
3. Solicitar la publicación atraves de comunicaciones internas las capsulas informativas.                                      
4. Socializar y dar a conocer en la semana de la ética talleres, charlas y socialización sobre la ética ciudadana.                                </t>
  </si>
  <si>
    <t>OAI / Todas las áreas de la DIGEMAPS</t>
  </si>
  <si>
    <t>Dpto. Administrativo Financiero/ División de Compras y Contrataciones/Dpto. de Planificación y Desarrollo</t>
  </si>
  <si>
    <r>
      <t xml:space="preserve">Producto 2: Compras de bienes y contratación de servicios con apropiación presupuestaria tramitadas
</t>
    </r>
    <r>
      <rPr>
        <sz val="12"/>
        <color rgb="FF000000"/>
        <rFont val="Calibri"/>
      </rPr>
      <t>Consiste en la gestión y adjudicación de los requerimientos de bienes, servicios y obras de esta Dirección General, a través de la ejecución del PACC, conforme al marco normativo vigente, para asegurar la provisión oportuna y eficiente de los insumos necesarios para el funcionamiento institucional.</t>
    </r>
  </si>
  <si>
    <t xml:space="preserve">1. Coordinar y verificar los pagos a proveedores, viáticos, pagos al personal y gastos operativos, asegurando eficiencia y cumplimiento de los plazos establecidos según normativas internas.
2. Elaborar y remitir los reportes financieros sobre la ejecución del gasto y la captación de recursos (CUT), conforme a los lineamientos vigentes.
3. Dar cumplimiento a los indicadores del Sistema de Análisis de Cumplimiento de las Normativas Contables SISACNOC establecidos por la DIGECOG.
</t>
  </si>
  <si>
    <t xml:space="preserve">1. Brindar servicios de transporte al personal de la institución de acuerdo a solicitud.
2. Realizar el mantenimiento correctivo y preventivo de los vehículos durante el periodo. </t>
  </si>
  <si>
    <t>Dpto. Administrativo Financiero y las demás dependencias de la DIGEMAPS</t>
  </si>
  <si>
    <t>1.- Validar la formulación y registro de la Planificación y Programación Presupuestaria de la DIGEMAPS, de acuerdo a los procedimientos establecidos.
2.- Coordinar las Modificaciones y ejecución del presupuesto para la ejecución de las operaciones.</t>
  </si>
  <si>
    <t>1. Gestionar, tramitar y consolidar las solicitudes de materiales e insumos necesarios para las funciones operativas de los departamentos de la institución.
2. Suministrar los insumos a las dependencias de acuerdo a sus necesidades.</t>
  </si>
  <si>
    <t>Encargado(a) de Tecnología de la Información y Comunicación</t>
  </si>
  <si>
    <r>
      <rPr>
        <b/>
        <sz val="12"/>
        <color rgb="FF000000"/>
        <rFont val="Calibri"/>
      </rPr>
      <t xml:space="preserve">Producto 5: Automatización de servicios internos ejecutado.
</t>
    </r>
    <r>
      <rPr>
        <sz val="12"/>
        <color rgb="FF000000"/>
        <rFont val="Calibri"/>
      </rPr>
      <t>Implementación Recursos Humanos, Gestión de Combustibles, Antivirus, Gestión de Activos Fijos, Sistema de Gestión de Laboratorios (LIMS), Control de Acceso Biométrico, Gestión Infraestructura de TI. Gestión Documental</t>
    </r>
  </si>
  <si>
    <t>Evaluar las solicitudes de importaciones y/o exportaciones a través de la Ventanilla Única de Comercio Exterior VUCE.</t>
  </si>
  <si>
    <r>
      <rPr>
        <b/>
        <sz val="12"/>
        <color rgb="FF000000"/>
        <rFont val="Calibri"/>
      </rPr>
      <t xml:space="preserve">Producto 1: Reglamentaciones Sanitarias elaboradas y/o actualizadas
</t>
    </r>
    <r>
      <rPr>
        <sz val="12"/>
        <color rgb="FF000000"/>
        <rFont val="Calibri"/>
      </rPr>
      <t>Elaboración y modificación de las normativas que regulan los medicamentos, alimentos y productos sanitarias</t>
    </r>
  </si>
  <si>
    <t>Normas emitidas./ Correos/ Listado de participantes./ Circulares./ Matriz de reglamentos técnicos</t>
  </si>
  <si>
    <t>Dpto. Regulaciones Técnicas/ Área correspondientes a las normativas</t>
  </si>
  <si>
    <r>
      <rPr>
        <b/>
        <sz val="12"/>
        <color rgb="FF000000"/>
        <rFont val="Calibri"/>
      </rPr>
      <t xml:space="preserve">Producto 2: Asesorías jurídicas Internas realizadas
</t>
    </r>
    <r>
      <rPr>
        <sz val="12"/>
        <color rgb="FF000000"/>
        <rFont val="Calibri"/>
      </rPr>
      <t>Opiniones emitidas desde el Dpto. de Regulaciones Técnicas a las consultas realizadas a las diferente áreas</t>
    </r>
  </si>
  <si>
    <t>Realizar análisis y emitir respuestas a consultas a las áreas correspondientes.</t>
  </si>
  <si>
    <t>1. Evaluar solicitudes de registros sanitarios y emitir respuestas que se deriven de las evaluaciones.
2. Realizar reuniones mensuales de la Comisión Técnica Evaluadora para fortalecer los criterios de evaluación de las diferentes solicitudes conforme al marco legal vigente.</t>
  </si>
  <si>
    <r>
      <t xml:space="preserve">Producto 3: Taller de Regulación realizado.
</t>
    </r>
    <r>
      <rPr>
        <sz val="12"/>
        <color rgb="FF000000"/>
        <rFont val="Calibri"/>
      </rPr>
      <t>Este taller esta enfocado a la industria regulada por esta DIGEMAPS, para brindarles asistencia técnica en los procesos de registro sanitario.</t>
    </r>
  </si>
  <si>
    <t>1. Realizar convocatoria a la industria y gestores particulares.
2. Impartir taller junto al equipo técnico de la DIGEMAPS</t>
  </si>
  <si>
    <r>
      <t xml:space="preserve">Producto 1: Habilitación de establecimientos farmacéuticos, cosméticos, laboratorios y distribuidoras emitida
</t>
    </r>
    <r>
      <rPr>
        <sz val="12"/>
        <color rgb="FF000000"/>
        <rFont val="Calibri"/>
      </rPr>
      <t>Inspección y evaluación para apertura de establecimientos farmacéuticos, cosméticos, laboratorios y distribuidoras, así como los traslados, inclusiones de categoría y renovaciones.</t>
    </r>
  </si>
  <si>
    <t>Cantidad de habilitaciones, traslados, inclusiones de categoría y renovaciones emitidas</t>
  </si>
  <si>
    <t xml:space="preserve">Evaluar solicitudes de habilitación, realizar inspección y emitir certificado o informe de devolución, según corresponda.   </t>
  </si>
  <si>
    <t xml:space="preserve"> Matriz de inspección de buenas practicas, ilícito de medicamentos/
/Relaciones de Trámite de expedientes de Habilitación de establecimientos escaneados / Matriz de productividad</t>
  </si>
  <si>
    <t xml:space="preserve">Evaluar solicitudes de BPA, realizar inspección y emitir certificado o informe de devolución, según corresponda.                                                                  </t>
  </si>
  <si>
    <t>Matriz de inspección de buenas practicas/ Relaciones de Trámite de expedientes de BPM escaneadas / Matriz de productividad</t>
  </si>
  <si>
    <t xml:space="preserve">Evaluar solicitudes de BPA, realizar inspección y emitir certificado o informe de devolución, según corresponda.                                                                   </t>
  </si>
  <si>
    <t xml:space="preserve"> Matriz de inspección de buenas practicas/ Relaciones de Trámite de expedientes de BPA escaneadas  / Matriz de productividad</t>
  </si>
  <si>
    <r>
      <t xml:space="preserve">Producto 4: Certificados para la importación, exportación, fabricación, comercio o uso profesional  de drogas controladas tramitados.
</t>
    </r>
    <r>
      <rPr>
        <sz val="12"/>
        <color rgb="FF000000"/>
        <rFont val="Calibri"/>
      </rPr>
      <t>Establecer las previsiones de sustancias psicotrópicas para garantizar la disponibilidad de con fines médicos y científicos a través de la tramitación de certificaciones tipo clase A, B, químicos y precursores</t>
    </r>
  </si>
  <si>
    <t>1. Evaluar y dar respuesta a las solicitudes de certificados y renovaciones clase A y B.
2. Elaborar relación del conteo de las previsión de la cantidades de estupefacientes consumidos del total anual por trimestre.                                                                                           
 3. Elaborar informes trimestrales para remitir a la Junta Internacional de Fiscalización.
4. Elaborar relación del estimado promedio anual que garanticen disponibilidad del país para sustancias sujetas a fiscalización, con fines médicos y científicos.                                                           
5. Recibir y evaluar documentos para la aprobación de químicos y precursores junto a DNCD.</t>
  </si>
  <si>
    <t>Relaciones de Trámite de clase A y B escaneadas /Carta de remisión de informe JIFE anual/ Carta de remisión de informe JIFE trimestral/ Informes técnicos escaneados/ Plataforma de VUCE / Matriz de productividad/ Relación de conteo anual para sustancias fiscalización/Matriz de evaluación de químicos y precursores</t>
  </si>
  <si>
    <r>
      <t xml:space="preserve">Producto 5: Inspecciones-Monitoreos Ordinarios y extraordinarios para control de mercados, plantas de agua, medicamentos y alimentos en la vía pública realizadas. 
</t>
    </r>
    <r>
      <rPr>
        <sz val="12"/>
        <color rgb="FF000000"/>
        <rFont val="Calibri"/>
      </rPr>
      <t>Inspecciones con la finalidad de identificar ilícitos en comercio  farmacias supermercados, mercados, plantas de agua, en establecimientos ilegales laboratorios Fabricantes, Distribuidoras.</t>
    </r>
  </si>
  <si>
    <t>1. Programar, coordinar y ejecutar inspección en respuestas a denuncias , programa de revisión de mercado para control de ilícito de medicamentos,  reacciones adversas productos sanitarios , productos cosméticos, Higiene personal, Higiene del hogar e industrial, alimentos y plantas de agua. 
2. Elaborar reporte de resultados de monitoreo a la Dirección.</t>
  </si>
  <si>
    <t>Cronograma/ Relación de certificación de incineración escaneados/ Matriz de productividad</t>
  </si>
  <si>
    <t>1. Recibir trámite del servicio para agotar un producto,  artes,  empaque, previamente aprobada una modificación, y remitir comunicación de respuesta a solicitud.    
2. Recibir solicitud de estatus y emitir certificaciones de respuesta.</t>
  </si>
  <si>
    <r>
      <rPr>
        <b/>
        <sz val="12"/>
        <color rgb="FF000000"/>
        <rFont val="Calibri"/>
      </rPr>
      <t xml:space="preserve">Producto 8: Inspecciones plantas e agua,  hielo y bebidas envasadas para Registro Sanitario realizada.
</t>
    </r>
    <r>
      <rPr>
        <sz val="12"/>
        <color rgb="FF000000"/>
        <rFont val="Calibri"/>
      </rPr>
      <t xml:space="preserve">Verificación in situ para otorgar registro sanitario a plantas de agua, hielo y bebidas embazadas.                                       </t>
    </r>
  </si>
  <si>
    <t>Cronograma de inspección/ Informes de inspección escaneados/ Matriz de productividad</t>
  </si>
  <si>
    <t>Departamento de Vigilancia de Tecnología Sanitaria / Dirección General.</t>
  </si>
  <si>
    <t>Informe de sensibilización/ Listado de participantes/ Informe de participación en talleres/Informe de monitoreo de indicadores/Documentos actualizados</t>
  </si>
  <si>
    <t xml:space="preserve">1.Elaborar propuesta guía de inspecciones en Buenas Práctica de  Farmacovigilancia. 
2.Gestionar aprobación y socializar guía de inspecciones en Buenas Práctica de  Farmacovigilancia. 
3. Elaborar propuesta guía informe periódico de seguridad para la industria.
</t>
  </si>
  <si>
    <t>Propuesta Guía informe periódico de seguridad para la industria/ Propuesta Guía de inspecciones en Buenas Práctica de Farmacovigilancia. / Guía de inspecciones en Buenas Práctica de  Farmacovigilancia aprobada</t>
  </si>
  <si>
    <t>Departamento de Vigilancia de Tecnología Sanitaria / Dirección General / Depto. de Regulaciones Técnicas</t>
  </si>
  <si>
    <r>
      <rPr>
        <b/>
        <sz val="12"/>
        <color rgb="FF000000"/>
        <rFont val="Calibri"/>
      </rPr>
      <t xml:space="preserve">Producto 12: Vigilancia de cumplimiento de BPM en establecimientos de productos enlatados, envasados, conservas, lácteos y cárnicos realizada. 
</t>
    </r>
    <r>
      <rPr>
        <sz val="12"/>
        <color rgb="FF000000"/>
        <rFont val="Calibri"/>
      </rPr>
      <t>Monitorear las condiciones sanitarias mediante inspecciones basadas en Buenas Prácticas de Manufactura (BPM) a establecimientos que elaboran, manipulan, almacenan, distribuyen y venden productos enlatados, alimentos envasados, conservas, productos lácteos y cárnicos.</t>
    </r>
  </si>
  <si>
    <t>Informe etiquetados de productos lácteos.</t>
  </si>
  <si>
    <r>
      <rPr>
        <b/>
        <sz val="12"/>
        <color rgb="FF000000"/>
        <rFont val="Calibri"/>
      </rPr>
      <t xml:space="preserve">Producto 16: Certificaciones de Libre Venta (CLV) y No objeción emitidas
</t>
    </r>
    <r>
      <rPr>
        <sz val="12"/>
        <color rgb="FF000000"/>
        <rFont val="Calibri"/>
      </rPr>
      <t>Documento oficial que acredita que un producto alimenticio cumple con los requisitos sanitarios establecidos en la normativa nacional, por lo cual puede ser comercializado libremente en el mercado nacional.</t>
    </r>
  </si>
  <si>
    <t>Realizar Certificado de Libre Ventas o No Objeción a los usuarios según solicitud y remitir al área correspondiente.</t>
  </si>
  <si>
    <r>
      <rPr>
        <b/>
        <sz val="12"/>
        <color rgb="FF000000"/>
        <rFont val="Calibri"/>
      </rPr>
      <t xml:space="preserve">Producto 17: Certificaciones de Habilitación en Origen (cárnicos y lácteos) emitidos
</t>
    </r>
    <r>
      <rPr>
        <sz val="12"/>
        <color rgb="FF000000"/>
        <rFont val="Calibri"/>
      </rPr>
      <t>Documento oficial que valida, en el punto de origen, el cumplimiento de requisitos sanitarios y de inocuidad para productos cárnicos y lácteos, habilitándolos para su comercialización segura.</t>
    </r>
  </si>
  <si>
    <r>
      <t xml:space="preserve">Producto 18: Capacidades técnicas del personal de Salud del Ambiente de las DPS/DAS fortalecidas.
</t>
    </r>
    <r>
      <rPr>
        <sz val="12"/>
        <color rgb="FF000000"/>
        <rFont val="Calibri"/>
      </rPr>
      <t>Fortalecer las capacidades técnicas del personal responsable de Salud del Ambiente en las Direcciones Provinciales y de Áreas de Salud (DPS/DAS), mediante procesos de formación, acompañamiento y asistencia técnica, enfocados en mejorar los conocimientos relacionados a higiene y manipulación de alimentos e inspección sanitaria .</t>
    </r>
  </si>
  <si>
    <t xml:space="preserve">Programa de monitoreo de presencia de sustancias adulteradas/Informe Mensual de Alimentos </t>
  </si>
  <si>
    <t xml:space="preserve">1. Realizar toma y análisis de muestras, interpretación de resultados e implementar acciones en base a la regulación
2. Presentar los Programas de Patógenos y Residuos Químicos a la administración de los mataderos y el personal de inspección </t>
  </si>
  <si>
    <t>Programa de Control de  Residuos y contaminantes en productos cárnicos/ Informe Mensual de Alimentos /Listado de participantes /Fotos</t>
  </si>
  <si>
    <t>1. Determinar los niveles de micronutrientes en el arroz a través de la toma de muestra y análisis de laboratorio.
2. Determinar los niveles de micronutrientes en la harina de trigo a través de la toma de muestra y análisis de laboratorio.
3. Determinar los niveles de yodo en la sal de cocina a través de la toma de muestra y análisis de laboratorio.
4. Determinar los niveles de micronutrientes en la leche procesada a través de la toma de muestra y análisis de laboratorio.</t>
  </si>
  <si>
    <t>Reportes oficiales de certificados emitidos./
Informes estadísticos trimestral./ Listado de cantidad de muestras y tiempos mínimos de vigencia aprobados/ Listado de participantes/Presentación/Publicación</t>
  </si>
  <si>
    <r>
      <t xml:space="preserve">Producto 3: Mejoras e innovaciones en los procesos técnicos y operativos del Laboratorio de Evaluación de Productos de Consumo Humano implementadas
</t>
    </r>
    <r>
      <rPr>
        <sz val="12"/>
        <color rgb="FF000000"/>
        <rFont val="Calibri"/>
      </rPr>
      <t>Desarrollo e implementación de mejoras estratégicas orientadas a optimizar el desempeño técnico, regulatorio y digital del laboratorio.</t>
    </r>
  </si>
  <si>
    <t>1. Identificar necesidades del sector e incorporar al menos 1 nuevo ensayo o servicio analítico especializado en respuesta a necesidades del sector y autoridad sanitaria, y capacitar al personal involucrado en el nuevo ensayo o servicio.
2. Publicar el nuevo servicio en la cartera de análisis.
3. Revisar y actualizar procedimientos normalizados de trabajo (PNT).
4. Realizar análisis de necesidad de un sistema informático y migrar registros físicos al sistema digital.
5. Realizar auditorías internas y seguimiento al diagnostico inicial, de cara a la implementación de la norma ISO 17025 y ejecutar planes de mejora continua.
6. Realizar auditorias externas.
7. Brindar apoyo interinstitucional relacionado a temas de evaluación de productos de consumo humano.</t>
  </si>
  <si>
    <t>Informe evaluación de necesidades del sector/Publicación de servicio/Procedimientos actualizados/Informe análisis necesidad de sistema informático/ Informe de auditoría externa/Programa de auditoria externa/Plan de auditoria/Informe de auditoría interna./ Informes de apoyo interinstitucional</t>
  </si>
  <si>
    <t>Dirección General, Dirección LEPCH, Encargados departamentales LEPCH,personal técnico, Dpto. Administrativo, RRHH</t>
  </si>
  <si>
    <t xml:space="preserve">
1. Analizar los resultados de los indicadores institucionales para detectar brechas y oportunidades de mejora.
2. Gestionar la definición de acciones correctivas y de mejora, así como dar seguimiento a su implementación para asegurar el cumplimiento de los indicadores.
</t>
  </si>
  <si>
    <t>Creados y funcionando mecanismos de coordinación interinstitucional y 
participación de diversos actores</t>
  </si>
  <si>
    <t xml:space="preserve">Porcentaje de reglamentos sanitarios elaborados o actualizados </t>
  </si>
  <si>
    <t>1. Convocar y llevar a cabo mesas técnicas a los encargados en la aplicación de las normativas
2. Coordinar y gestionar la participación intersectorial en procesos regulatorios de establecimientos, servicios y productos de consumo humano, incentivando la colaboración activa entre sectores y garantizando el cumplimiento normativo.
3. Dar seguimiento a las Normativas remitidas al poder ejecutivo y Ministerio de Salud Pública.
4. Difusión y socialización de los reglamentos elaborados oficializados.</t>
  </si>
  <si>
    <t xml:space="preserve">Correos./Circulares./Matriz de control legal./Captura de pantalla </t>
  </si>
  <si>
    <t xml:space="preserve">1. Recibir, registrar, remitir y gestionar las solicitudes de información y los casos de quejas, denuncias, reclamaciones y sugerencias.
2. Dar respuesta a los casos dentro de los plazos establecidos por la normativa vigente.                                                                                   3. Elaborar informes consolidados sobre las solicitudes recibidas y atendidas.                                                              
</t>
  </si>
  <si>
    <t>Reporte habilitación de tenant./Reporte de usuarios./ Reporte de tickets generados/ Correos./Informe de asignación de licencias</t>
  </si>
  <si>
    <t xml:space="preserve">
Informe de servicios habilitados./ Informe de los módulos habilitados./ Informe de procesos automatizados./ Procedimientos automatizados./ Manual de usuario./ Informe implementación de consulta ciudadana ./ Informe implementación de sistema de gestión documental./ Captura del sistema
</t>
  </si>
  <si>
    <t xml:space="preserve">
Reporte de servidores creados e implementados/ Reportes de configuración./Reportes de pruebas de funcionamiento /Reporte de infraestructura./ Documentación técnica de la infraestructura virtual./Matriz de requerimientos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</si>
</sst>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2]* #,##0.00_);_([$€-2]* \(#,##0.00\);_([$€-2]* &quot;-&quot;??_)"/>
    <numFmt numFmtId="165" formatCode="[$DOP]\ #,##0.00"/>
    <numFmt numFmtId="166" formatCode="_-&quot;$&quot;* #,##0.00_-;\-&quot;$&quot;* #,##0.00_-;_-&quot;$&quot;* &quot;-&quot;??_-;_-@_-"/>
  </numFmts>
  <fonts count="18" x14ac:knownFonts="1">
    <font>
      <sz val="11"/>
      <color theme="1"/>
      <name val="Aptos Narrow"/>
      <family val="2"/>
      <scheme val="minor"/>
    </font>
    <font>
      <sz val="11"/>
      <color theme="1"/>
      <name val="Aptos Narrow"/>
      <family val="2"/>
      <scheme val="minor"/>
    </font>
    <font>
      <sz val="12"/>
      <color theme="1"/>
      <name val="Aptos Display"/>
      <family val="2"/>
      <scheme val="major"/>
    </font>
    <font>
      <sz val="11"/>
      <color theme="1"/>
      <name val="Aptos Narrow"/>
      <family val="2"/>
      <scheme val="minor"/>
    </font>
    <font>
      <sz val="12"/>
      <color theme="1"/>
      <name val="Calibri"/>
      <family val="2"/>
    </font>
    <font>
      <b/>
      <sz val="16"/>
      <color theme="1"/>
      <name val="Calibri"/>
      <family val="2"/>
    </font>
    <font>
      <b/>
      <sz val="12"/>
      <color theme="1"/>
      <name val="Calibri"/>
      <family val="2"/>
    </font>
    <font>
      <b/>
      <sz val="12"/>
      <color theme="0"/>
      <name val="Calibri"/>
      <family val="2"/>
    </font>
    <font>
      <b/>
      <sz val="12"/>
      <color rgb="FF000000"/>
      <name val="Calibri"/>
      <family val="2"/>
    </font>
    <font>
      <b/>
      <i/>
      <sz val="12"/>
      <color rgb="FFFF0000"/>
      <name val="Calibri"/>
      <family val="2"/>
    </font>
    <font>
      <sz val="12"/>
      <color rgb="FF000000"/>
      <name val="Calibri"/>
      <family val="2"/>
    </font>
    <font>
      <sz val="12"/>
      <name val="Calibri"/>
      <family val="2"/>
    </font>
    <font>
      <sz val="12"/>
      <color rgb="FFFF0000"/>
      <name val="Calibri"/>
      <family val="2"/>
    </font>
    <font>
      <b/>
      <sz val="12"/>
      <name val="Calibri"/>
      <family val="2"/>
    </font>
    <font>
      <sz val="12"/>
      <color rgb="FF000000"/>
      <name val="Calibri"/>
    </font>
    <font>
      <sz val="12"/>
      <name val="Calibri"/>
      <family val="2"/>
      <charset val="1"/>
    </font>
    <font>
      <b/>
      <sz val="12"/>
      <name val="Calibri"/>
      <family val="2"/>
      <charset val="1"/>
    </font>
    <font>
      <b/>
      <sz val="12"/>
      <color rgb="FF000000"/>
      <name val="Calibri"/>
    </font>
  </fonts>
  <fills count="10">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002060"/>
        <bgColor indexed="64"/>
      </patternFill>
    </fill>
    <fill>
      <patternFill patternType="solid">
        <fgColor rgb="FFFF0000"/>
        <bgColor indexed="64"/>
      </patternFill>
    </fill>
    <fill>
      <patternFill patternType="solid">
        <fgColor rgb="FFFFFFFF"/>
        <bgColor rgb="FF000000"/>
      </patternFill>
    </fill>
    <fill>
      <patternFill patternType="solid">
        <fgColor theme="0"/>
        <bgColor rgb="FF000000"/>
      </patternFill>
    </fill>
    <fill>
      <patternFill patternType="solid">
        <fgColor theme="3" tint="0.249977111117893"/>
        <bgColor indexed="64"/>
      </patternFill>
    </fill>
  </fills>
  <borders count="26">
    <border>
      <left/>
      <right/>
      <top/>
      <bottom/>
      <diagonal/>
    </border>
    <border>
      <left/>
      <right style="thin">
        <color theme="1"/>
      </right>
      <top/>
      <bottom style="thin">
        <color theme="1"/>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right style="thin">
        <color theme="1"/>
      </right>
      <top/>
      <bottom/>
      <diagonal/>
    </border>
    <border>
      <left/>
      <right style="thin">
        <color indexed="64"/>
      </right>
      <top/>
      <bottom/>
      <diagonal/>
    </border>
    <border>
      <left style="thin">
        <color rgb="FF000000"/>
      </left>
      <right style="thin">
        <color rgb="FF000000"/>
      </right>
      <top/>
      <bottom/>
      <diagonal/>
    </border>
    <border>
      <left style="thin">
        <color indexed="64"/>
      </left>
      <right/>
      <top/>
      <bottom/>
      <diagonal/>
    </border>
    <border>
      <left style="thin">
        <color rgb="FF000000"/>
      </left>
      <right/>
      <top/>
      <bottom style="thin">
        <color rgb="FF000000"/>
      </bottom>
      <diagonal/>
    </border>
    <border>
      <left style="thin">
        <color rgb="FF000000"/>
      </left>
      <right style="thin">
        <color indexed="64"/>
      </right>
      <top style="thin">
        <color theme="0"/>
      </top>
      <bottom style="thin">
        <color indexed="64"/>
      </bottom>
      <diagonal/>
    </border>
    <border>
      <left/>
      <right style="thin">
        <color rgb="FF000000"/>
      </right>
      <top/>
      <bottom style="thin">
        <color rgb="FF000000"/>
      </bottom>
      <diagonal/>
    </border>
    <border>
      <left style="thin">
        <color indexed="64"/>
      </left>
      <right/>
      <top/>
      <bottom style="thin">
        <color indexed="64"/>
      </bottom>
      <diagonal/>
    </border>
    <border>
      <left/>
      <right style="thin">
        <color rgb="FF000000"/>
      </right>
      <top style="thin">
        <color indexed="64"/>
      </top>
      <bottom style="thin">
        <color indexed="64"/>
      </bottom>
      <diagonal/>
    </border>
    <border>
      <left/>
      <right style="thin">
        <color rgb="FF000000"/>
      </right>
      <top/>
      <bottom/>
      <diagonal/>
    </border>
    <border>
      <left style="thin">
        <color rgb="FF000000"/>
      </left>
      <right style="thin">
        <color indexed="64"/>
      </right>
      <top style="thin">
        <color theme="0"/>
      </top>
      <bottom/>
      <diagonal/>
    </border>
    <border>
      <left style="thin">
        <color rgb="FF000000"/>
      </left>
      <right/>
      <top/>
      <bottom/>
      <diagonal/>
    </border>
    <border>
      <left style="thin">
        <color rgb="FF000000"/>
      </left>
      <right style="thin">
        <color indexed="64"/>
      </right>
      <top style="thin">
        <color rgb="FFFFFFFF"/>
      </top>
      <bottom/>
      <diagonal/>
    </border>
  </borders>
  <cellStyleXfs count="7">
    <xf numFmtId="0" fontId="0" fillId="0" borderId="0"/>
    <xf numFmtId="44" fontId="1" fillId="0" borderId="0" applyFont="0" applyFill="0" applyBorder="0" applyAlignment="0" applyProtection="0"/>
    <xf numFmtId="0" fontId="3" fillId="0" borderId="0"/>
    <xf numFmtId="44" fontId="3" fillId="0" borderId="0" applyFont="0" applyFill="0" applyBorder="0" applyAlignment="0" applyProtection="0"/>
    <xf numFmtId="0" fontId="1" fillId="0" borderId="0"/>
    <xf numFmtId="44" fontId="1" fillId="0" borderId="0" applyFont="0" applyFill="0" applyBorder="0" applyAlignment="0" applyProtection="0"/>
    <xf numFmtId="166" fontId="1" fillId="0" borderId="0" applyFont="0" applyFill="0" applyBorder="0" applyAlignment="0" applyProtection="0"/>
  </cellStyleXfs>
  <cellXfs count="220">
    <xf numFmtId="0" fontId="0" fillId="0" borderId="0" xfId="0"/>
    <xf numFmtId="0" fontId="2" fillId="2" borderId="0" xfId="0" applyFont="1" applyFill="1"/>
    <xf numFmtId="0" fontId="2" fillId="2" borderId="0" xfId="0" applyFont="1" applyFill="1" applyAlignment="1">
      <alignment wrapText="1"/>
    </xf>
    <xf numFmtId="0" fontId="2" fillId="2" borderId="0" xfId="0" applyFont="1" applyFill="1" applyAlignment="1">
      <alignment vertical="top"/>
    </xf>
    <xf numFmtId="0" fontId="4" fillId="2" borderId="0" xfId="0" applyFont="1" applyFill="1"/>
    <xf numFmtId="0" fontId="4" fillId="2" borderId="0" xfId="0" applyFont="1" applyFill="1" applyAlignment="1">
      <alignment vertical="top"/>
    </xf>
    <xf numFmtId="0" fontId="4" fillId="2" borderId="0" xfId="0" applyFont="1" applyFill="1" applyAlignment="1">
      <alignment wrapText="1"/>
    </xf>
    <xf numFmtId="0" fontId="6" fillId="4" borderId="5"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5" xfId="0" applyFont="1" applyFill="1" applyBorder="1" applyAlignment="1">
      <alignment horizontal="center" vertical="center"/>
    </xf>
    <xf numFmtId="164" fontId="8" fillId="0" borderId="4" xfId="0" applyNumberFormat="1" applyFont="1" applyBorder="1" applyAlignment="1" applyProtection="1">
      <alignment horizontal="left" vertical="top" wrapText="1"/>
      <protection locked="0"/>
    </xf>
    <xf numFmtId="164" fontId="8" fillId="0" borderId="12" xfId="0" applyNumberFormat="1" applyFont="1" applyBorder="1" applyAlignment="1" applyProtection="1">
      <alignment horizontal="left" vertical="top" wrapText="1"/>
      <protection locked="0"/>
    </xf>
    <xf numFmtId="164" fontId="8" fillId="0" borderId="5" xfId="0" applyNumberFormat="1" applyFont="1" applyBorder="1" applyAlignment="1" applyProtection="1">
      <alignment horizontal="left" vertical="top" wrapText="1"/>
      <protection locked="0"/>
    </xf>
    <xf numFmtId="0" fontId="4" fillId="0" borderId="5" xfId="0" applyFont="1" applyBorder="1" applyAlignment="1" applyProtection="1">
      <alignment horizontal="center" vertical="center" wrapText="1"/>
      <protection locked="0"/>
    </xf>
    <xf numFmtId="165" fontId="4" fillId="3" borderId="5" xfId="1" applyNumberFormat="1"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4" fillId="0" borderId="3"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protection locked="0"/>
    </xf>
    <xf numFmtId="0" fontId="4" fillId="2" borderId="5" xfId="0" applyFont="1" applyFill="1" applyBorder="1"/>
    <xf numFmtId="0" fontId="9" fillId="2" borderId="0" xfId="0" applyFont="1" applyFill="1" applyAlignment="1">
      <alignment vertical="top"/>
    </xf>
    <xf numFmtId="0" fontId="4" fillId="0" borderId="11"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2" borderId="5" xfId="0" applyFont="1" applyFill="1" applyBorder="1" applyAlignment="1">
      <alignment vertical="center" wrapText="1"/>
    </xf>
    <xf numFmtId="0" fontId="4" fillId="0" borderId="2"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protection locked="0"/>
    </xf>
    <xf numFmtId="0" fontId="4" fillId="2" borderId="5" xfId="0" applyFont="1" applyFill="1" applyBorder="1" applyAlignment="1">
      <alignment horizontal="center" vertical="center"/>
    </xf>
    <xf numFmtId="0" fontId="4" fillId="2" borderId="10" xfId="0" applyFont="1" applyFill="1" applyBorder="1" applyAlignment="1">
      <alignment vertical="center" wrapText="1"/>
    </xf>
    <xf numFmtId="164" fontId="8" fillId="0" borderId="5" xfId="0" applyNumberFormat="1" applyFont="1" applyBorder="1" applyAlignment="1" applyProtection="1">
      <alignment horizontal="left" vertical="center" wrapText="1"/>
      <protection locked="0"/>
    </xf>
    <xf numFmtId="164" fontId="10" fillId="0" borderId="5" xfId="0" applyNumberFormat="1" applyFont="1" applyBorder="1" applyAlignment="1" applyProtection="1">
      <alignment horizontal="left" vertical="center" wrapText="1"/>
      <protection locked="0"/>
    </xf>
    <xf numFmtId="0" fontId="4" fillId="2" borderId="5" xfId="0" applyFont="1" applyFill="1" applyBorder="1" applyAlignment="1">
      <alignment horizontal="left" vertical="center" wrapText="1"/>
    </xf>
    <xf numFmtId="164" fontId="8" fillId="0" borderId="4" xfId="0" applyNumberFormat="1" applyFont="1" applyBorder="1" applyAlignment="1" applyProtection="1">
      <alignment horizontal="left" vertical="center" wrapText="1"/>
      <protection locked="0"/>
    </xf>
    <xf numFmtId="0" fontId="4" fillId="0" borderId="2" xfId="0" applyFont="1" applyBorder="1" applyAlignment="1" applyProtection="1">
      <alignment horizontal="left" vertical="center" wrapText="1"/>
      <protection locked="0"/>
    </xf>
    <xf numFmtId="0" fontId="4" fillId="0" borderId="17"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8" fillId="0" borderId="5" xfId="0" applyFont="1" applyBorder="1" applyAlignment="1" applyProtection="1">
      <alignment horizontal="left" vertical="center" wrapText="1"/>
      <protection locked="0"/>
    </xf>
    <xf numFmtId="0" fontId="10" fillId="7" borderId="5" xfId="0" applyFont="1" applyFill="1" applyBorder="1" applyAlignment="1">
      <alignment horizontal="left" vertical="center" wrapText="1"/>
    </xf>
    <xf numFmtId="0" fontId="10" fillId="0" borderId="7" xfId="0" applyFont="1" applyBorder="1" applyAlignment="1">
      <alignment horizontal="center" vertical="center" wrapText="1"/>
    </xf>
    <xf numFmtId="0" fontId="4" fillId="0" borderId="5" xfId="0" applyFont="1" applyBorder="1" applyAlignment="1" applyProtection="1">
      <alignment horizontal="left" vertical="center" wrapText="1"/>
      <protection locked="0"/>
    </xf>
    <xf numFmtId="164" fontId="8" fillId="0" borderId="5" xfId="0" applyNumberFormat="1" applyFont="1" applyBorder="1" applyAlignment="1" applyProtection="1">
      <alignment vertical="center" wrapText="1"/>
      <protection locked="0"/>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9" fontId="4" fillId="0" borderId="16" xfId="0" applyNumberFormat="1" applyFont="1" applyBorder="1" applyAlignment="1" applyProtection="1">
      <alignment horizontal="center" vertical="center" wrapText="1"/>
      <protection locked="0"/>
    </xf>
    <xf numFmtId="1" fontId="4" fillId="0" borderId="5" xfId="0" applyNumberFormat="1" applyFont="1" applyBorder="1" applyAlignment="1" applyProtection="1">
      <alignment horizontal="center" vertical="center" wrapText="1"/>
      <protection locked="0"/>
    </xf>
    <xf numFmtId="0" fontId="4" fillId="2" borderId="11" xfId="0" applyFont="1" applyFill="1" applyBorder="1" applyAlignment="1">
      <alignment vertical="center" wrapText="1"/>
    </xf>
    <xf numFmtId="164" fontId="8" fillId="0" borderId="14" xfId="0" applyNumberFormat="1" applyFont="1" applyBorder="1" applyAlignment="1" applyProtection="1">
      <alignment horizontal="left" vertical="center" wrapText="1"/>
      <protection locked="0"/>
    </xf>
    <xf numFmtId="0" fontId="4" fillId="0" borderId="10" xfId="0" applyFont="1" applyBorder="1" applyAlignment="1" applyProtection="1">
      <alignment horizontal="center" vertical="center" wrapText="1"/>
      <protection locked="0"/>
    </xf>
    <xf numFmtId="0" fontId="4" fillId="0" borderId="20"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0" fontId="12" fillId="0" borderId="5" xfId="0" applyFont="1" applyBorder="1" applyAlignment="1" applyProtection="1">
      <alignment horizontal="center" vertical="center"/>
      <protection locked="0"/>
    </xf>
    <xf numFmtId="0" fontId="4" fillId="0" borderId="7" xfId="0" applyFont="1" applyBorder="1" applyAlignment="1" applyProtection="1">
      <alignment horizontal="center" vertical="center" wrapText="1"/>
      <protection locked="0"/>
    </xf>
    <xf numFmtId="9" fontId="4" fillId="0" borderId="20" xfId="0" applyNumberFormat="1" applyFont="1" applyBorder="1" applyAlignment="1" applyProtection="1">
      <alignment horizontal="center" vertical="center" wrapText="1"/>
      <protection locked="0"/>
    </xf>
    <xf numFmtId="9" fontId="4" fillId="0" borderId="2" xfId="0" applyNumberFormat="1" applyFont="1" applyBorder="1" applyAlignment="1" applyProtection="1">
      <alignment horizontal="center" vertical="center"/>
      <protection locked="0"/>
    </xf>
    <xf numFmtId="0" fontId="4" fillId="2" borderId="5" xfId="0" applyFont="1" applyFill="1" applyBorder="1" applyAlignment="1">
      <alignment horizontal="center" vertical="center" wrapText="1"/>
    </xf>
    <xf numFmtId="0" fontId="4" fillId="2" borderId="7" xfId="0" applyFont="1" applyFill="1" applyBorder="1" applyAlignment="1">
      <alignment horizontal="center" vertical="center"/>
    </xf>
    <xf numFmtId="0" fontId="6" fillId="2" borderId="5"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4" fillId="0" borderId="24" xfId="0" applyFont="1" applyBorder="1" applyAlignment="1" applyProtection="1">
      <alignment horizontal="center" vertical="center" wrapText="1"/>
      <protection locked="0"/>
    </xf>
    <xf numFmtId="3" fontId="4" fillId="0" borderId="5" xfId="0" applyNumberFormat="1" applyFont="1" applyBorder="1" applyAlignment="1">
      <alignment horizontal="center" vertical="center" wrapText="1"/>
    </xf>
    <xf numFmtId="0" fontId="4" fillId="0" borderId="5" xfId="0" applyFont="1" applyBorder="1" applyAlignment="1">
      <alignment vertical="center" wrapText="1"/>
    </xf>
    <xf numFmtId="0" fontId="4" fillId="2" borderId="10" xfId="0" applyFont="1" applyFill="1" applyBorder="1" applyAlignment="1">
      <alignment horizontal="left" vertical="center" wrapText="1"/>
    </xf>
    <xf numFmtId="0" fontId="4" fillId="2" borderId="10" xfId="0" applyFont="1" applyFill="1" applyBorder="1"/>
    <xf numFmtId="0" fontId="4" fillId="2" borderId="10" xfId="0" applyFont="1" applyFill="1" applyBorder="1" applyAlignment="1">
      <alignment horizontal="center" vertical="center"/>
    </xf>
    <xf numFmtId="0" fontId="4" fillId="0" borderId="13"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protection locked="0"/>
    </xf>
    <xf numFmtId="0" fontId="4" fillId="2" borderId="12"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10" fillId="2" borderId="10" xfId="0" applyFont="1" applyFill="1" applyBorder="1" applyAlignment="1">
      <alignment horizontal="center" vertical="center" wrapText="1"/>
    </xf>
    <xf numFmtId="0" fontId="4" fillId="2" borderId="3" xfId="0" applyFont="1" applyFill="1" applyBorder="1" applyAlignment="1" applyProtection="1">
      <alignment horizontal="center" vertical="center" wrapText="1"/>
      <protection locked="0"/>
    </xf>
    <xf numFmtId="0" fontId="8" fillId="2" borderId="10" xfId="0" applyFont="1" applyFill="1" applyBorder="1" applyAlignment="1" applyProtection="1">
      <alignment horizontal="left" vertical="center" wrapText="1"/>
      <protection locked="0"/>
    </xf>
    <xf numFmtId="0" fontId="10" fillId="8" borderId="10" xfId="0" applyFont="1" applyFill="1" applyBorder="1" applyAlignment="1">
      <alignment horizontal="left" vertical="center" wrapText="1"/>
    </xf>
    <xf numFmtId="0" fontId="6" fillId="4" borderId="1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11" fillId="2" borderId="5" xfId="0" applyFont="1" applyFill="1" applyBorder="1" applyAlignment="1">
      <alignment vertical="center" wrapText="1"/>
    </xf>
    <xf numFmtId="0" fontId="11" fillId="2" borderId="5" xfId="0" applyFont="1" applyFill="1" applyBorder="1" applyAlignment="1">
      <alignment horizontal="left" vertical="center" wrapText="1"/>
    </xf>
    <xf numFmtId="164" fontId="10" fillId="2" borderId="5" xfId="0" applyNumberFormat="1" applyFont="1" applyFill="1" applyBorder="1" applyAlignment="1" applyProtection="1">
      <alignment vertical="center" wrapText="1"/>
      <protection locked="0"/>
    </xf>
    <xf numFmtId="164" fontId="8" fillId="0" borderId="12" xfId="0" applyNumberFormat="1" applyFont="1" applyBorder="1" applyAlignment="1" applyProtection="1">
      <alignment horizontal="left" vertical="center" wrapText="1"/>
      <protection locked="0"/>
    </xf>
    <xf numFmtId="164" fontId="8" fillId="0" borderId="7" xfId="0" applyNumberFormat="1" applyFont="1" applyBorder="1" applyAlignment="1" applyProtection="1">
      <alignment horizontal="left" vertical="center" wrapText="1"/>
      <protection locked="0"/>
    </xf>
    <xf numFmtId="164" fontId="8" fillId="2" borderId="12" xfId="0" applyNumberFormat="1" applyFont="1" applyFill="1" applyBorder="1" applyAlignment="1" applyProtection="1">
      <alignment vertical="center" wrapText="1"/>
      <protection locked="0"/>
    </xf>
    <xf numFmtId="0" fontId="8" fillId="0" borderId="2" xfId="0" applyFont="1" applyBorder="1" applyAlignment="1" applyProtection="1">
      <alignment horizontal="left" vertical="center" wrapText="1"/>
      <protection locked="0"/>
    </xf>
    <xf numFmtId="164" fontId="8" fillId="0" borderId="18" xfId="0" applyNumberFormat="1" applyFont="1" applyBorder="1" applyAlignment="1" applyProtection="1">
      <alignment horizontal="left" vertical="center" wrapText="1"/>
      <protection locked="0"/>
    </xf>
    <xf numFmtId="164" fontId="8" fillId="2" borderId="14" xfId="0" applyNumberFormat="1" applyFont="1" applyFill="1" applyBorder="1" applyAlignment="1" applyProtection="1">
      <alignment vertical="center" wrapText="1"/>
      <protection locked="0"/>
    </xf>
    <xf numFmtId="164" fontId="8" fillId="2" borderId="5" xfId="0" applyNumberFormat="1" applyFont="1" applyFill="1" applyBorder="1" applyAlignment="1" applyProtection="1">
      <alignment vertical="center" wrapText="1"/>
      <protection locked="0"/>
    </xf>
    <xf numFmtId="0" fontId="6" fillId="2" borderId="5" xfId="0" applyFont="1" applyFill="1" applyBorder="1" applyAlignment="1">
      <alignment vertical="center" wrapText="1"/>
    </xf>
    <xf numFmtId="0" fontId="6" fillId="0" borderId="2" xfId="0" applyFont="1" applyBorder="1" applyAlignment="1">
      <alignment horizontal="left" vertical="center" wrapText="1"/>
    </xf>
    <xf numFmtId="0" fontId="4" fillId="9" borderId="5" xfId="0" applyFont="1" applyFill="1" applyBorder="1" applyAlignment="1" applyProtection="1">
      <alignment horizontal="center" vertical="center"/>
      <protection locked="0"/>
    </xf>
    <xf numFmtId="0" fontId="6" fillId="9" borderId="5" xfId="0" applyFont="1" applyFill="1" applyBorder="1" applyAlignment="1" applyProtection="1">
      <alignment horizontal="center" vertical="center"/>
      <protection locked="0"/>
    </xf>
    <xf numFmtId="0" fontId="6" fillId="9" borderId="5" xfId="0" applyFont="1" applyFill="1" applyBorder="1" applyAlignment="1" applyProtection="1">
      <alignment horizontal="center" vertical="center" wrapText="1"/>
      <protection locked="0"/>
    </xf>
    <xf numFmtId="9" fontId="6" fillId="9" borderId="16" xfId="0" applyNumberFormat="1" applyFont="1" applyFill="1" applyBorder="1" applyAlignment="1" applyProtection="1">
      <alignment horizontal="center" vertical="center"/>
      <protection locked="0"/>
    </xf>
    <xf numFmtId="9" fontId="6" fillId="9" borderId="11" xfId="0" applyNumberFormat="1" applyFont="1" applyFill="1" applyBorder="1" applyAlignment="1" applyProtection="1">
      <alignment horizontal="center" vertical="center"/>
      <protection locked="0"/>
    </xf>
    <xf numFmtId="0" fontId="6" fillId="9" borderId="16" xfId="0" applyFont="1" applyFill="1" applyBorder="1" applyAlignment="1" applyProtection="1">
      <alignment horizontal="center" vertical="center"/>
      <protection locked="0"/>
    </xf>
    <xf numFmtId="0" fontId="6" fillId="9" borderId="11" xfId="0" applyFont="1" applyFill="1" applyBorder="1" applyAlignment="1" applyProtection="1">
      <alignment horizontal="center" vertical="center"/>
      <protection locked="0"/>
    </xf>
    <xf numFmtId="0" fontId="6" fillId="9" borderId="16" xfId="0" applyFont="1" applyFill="1" applyBorder="1" applyAlignment="1" applyProtection="1">
      <alignment horizontal="center" vertical="center" wrapText="1"/>
      <protection locked="0"/>
    </xf>
    <xf numFmtId="0" fontId="6" fillId="9" borderId="10" xfId="0" applyFont="1" applyFill="1" applyBorder="1" applyAlignment="1">
      <alignment horizontal="center" vertical="center"/>
    </xf>
    <xf numFmtId="0" fontId="6" fillId="9" borderId="11" xfId="0" applyFont="1" applyFill="1" applyBorder="1" applyAlignment="1" applyProtection="1">
      <alignment horizontal="center" vertical="center" wrapText="1"/>
      <protection locked="0"/>
    </xf>
    <xf numFmtId="0" fontId="6" fillId="9" borderId="5" xfId="0" applyFont="1" applyFill="1" applyBorder="1" applyAlignment="1">
      <alignment horizontal="center" vertical="center"/>
    </xf>
    <xf numFmtId="9" fontId="6" fillId="9" borderId="2" xfId="0" applyNumberFormat="1" applyFont="1" applyFill="1" applyBorder="1" applyAlignment="1" applyProtection="1">
      <alignment horizontal="center" vertical="center"/>
      <protection locked="0"/>
    </xf>
    <xf numFmtId="9" fontId="6" fillId="9" borderId="20" xfId="0" applyNumberFormat="1" applyFont="1" applyFill="1" applyBorder="1" applyAlignment="1" applyProtection="1">
      <alignment horizontal="center" vertical="center" wrapText="1"/>
      <protection locked="0"/>
    </xf>
    <xf numFmtId="0" fontId="6" fillId="9" borderId="2" xfId="0" applyFont="1" applyFill="1" applyBorder="1" applyAlignment="1" applyProtection="1">
      <alignment horizontal="center" vertical="center"/>
      <protection locked="0"/>
    </xf>
    <xf numFmtId="0" fontId="6" fillId="9" borderId="20" xfId="0" applyFont="1" applyFill="1" applyBorder="1" applyAlignment="1" applyProtection="1">
      <alignment horizontal="center" vertical="center" wrapText="1"/>
      <protection locked="0"/>
    </xf>
    <xf numFmtId="0" fontId="6" fillId="9" borderId="7" xfId="0" applyFont="1" applyFill="1" applyBorder="1" applyAlignment="1">
      <alignment horizontal="center" vertical="center"/>
    </xf>
    <xf numFmtId="0" fontId="6" fillId="9" borderId="10" xfId="0" applyFont="1" applyFill="1" applyBorder="1" applyAlignment="1" applyProtection="1">
      <alignment horizontal="center" vertical="center"/>
      <protection locked="0"/>
    </xf>
    <xf numFmtId="0" fontId="6" fillId="9" borderId="10" xfId="0" applyFont="1" applyFill="1" applyBorder="1" applyAlignment="1" applyProtection="1">
      <alignment horizontal="center" vertical="center" wrapText="1"/>
      <protection locked="0"/>
    </xf>
    <xf numFmtId="0" fontId="6" fillId="9" borderId="5" xfId="0" applyFont="1" applyFill="1" applyBorder="1" applyAlignment="1">
      <alignment horizontal="center" vertical="center" wrapText="1"/>
    </xf>
    <xf numFmtId="0" fontId="13" fillId="0" borderId="5" xfId="0" applyFont="1" applyBorder="1" applyAlignment="1" applyProtection="1">
      <alignment horizontal="center" vertical="center"/>
      <protection locked="0"/>
    </xf>
    <xf numFmtId="0" fontId="6" fillId="2" borderId="5"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protection locked="0"/>
    </xf>
    <xf numFmtId="0" fontId="4" fillId="2" borderId="5" xfId="0" applyFont="1" applyFill="1" applyBorder="1" applyAlignment="1" applyProtection="1">
      <alignment horizontal="left" vertical="center" wrapText="1"/>
      <protection locked="0"/>
    </xf>
    <xf numFmtId="0" fontId="4" fillId="2" borderId="21" xfId="0" applyFont="1" applyFill="1" applyBorder="1" applyAlignment="1" applyProtection="1">
      <alignment horizontal="center" vertical="center" wrapText="1"/>
      <protection locked="0"/>
    </xf>
    <xf numFmtId="164" fontId="10" fillId="2" borderId="5" xfId="0" applyNumberFormat="1" applyFont="1" applyFill="1" applyBorder="1" applyAlignment="1" applyProtection="1">
      <alignment horizontal="left" vertical="center" wrapText="1"/>
      <protection locked="0"/>
    </xf>
    <xf numFmtId="0" fontId="4" fillId="2" borderId="22" xfId="0" applyFont="1" applyFill="1" applyBorder="1" applyAlignment="1" applyProtection="1">
      <alignment horizontal="center" vertical="center" wrapText="1"/>
      <protection locked="0"/>
    </xf>
    <xf numFmtId="164" fontId="10" fillId="0" borderId="14" xfId="0" applyNumberFormat="1" applyFont="1" applyBorder="1" applyAlignment="1" applyProtection="1">
      <alignment horizontal="left" vertical="center" wrapText="1"/>
      <protection locked="0"/>
    </xf>
    <xf numFmtId="164" fontId="13" fillId="0" borderId="5" xfId="0" applyNumberFormat="1" applyFont="1" applyBorder="1" applyAlignment="1" applyProtection="1">
      <alignment horizontal="left" vertical="center" wrapText="1"/>
      <protection locked="0"/>
    </xf>
    <xf numFmtId="0" fontId="8" fillId="0" borderId="4" xfId="0" applyFont="1" applyBorder="1" applyAlignment="1">
      <alignment horizontal="left" vertical="center" wrapText="1"/>
    </xf>
    <xf numFmtId="164" fontId="10" fillId="2" borderId="4" xfId="0" applyNumberFormat="1" applyFont="1" applyFill="1" applyBorder="1" applyAlignment="1" applyProtection="1">
      <alignment horizontal="left" vertical="center" wrapText="1"/>
      <protection locked="0"/>
    </xf>
    <xf numFmtId="0" fontId="4" fillId="2" borderId="19" xfId="0" applyFont="1" applyFill="1" applyBorder="1" applyAlignment="1" applyProtection="1">
      <alignment horizontal="center" vertical="center" wrapText="1"/>
      <protection locked="0"/>
    </xf>
    <xf numFmtId="164" fontId="10" fillId="2" borderId="18" xfId="0" applyNumberFormat="1" applyFont="1" applyFill="1" applyBorder="1" applyAlignment="1" applyProtection="1">
      <alignment horizontal="left" vertical="center" wrapText="1"/>
      <protection locked="0"/>
    </xf>
    <xf numFmtId="0" fontId="4" fillId="2" borderId="12" xfId="0" applyFont="1" applyFill="1" applyBorder="1" applyAlignment="1" applyProtection="1">
      <alignment horizontal="center" vertical="center" wrapText="1"/>
      <protection locked="0"/>
    </xf>
    <xf numFmtId="0" fontId="8" fillId="0" borderId="25" xfId="0" applyFont="1" applyBorder="1" applyAlignment="1">
      <alignment horizontal="left" vertical="center" wrapText="1"/>
    </xf>
    <xf numFmtId="0" fontId="10" fillId="7" borderId="25" xfId="0" applyFont="1" applyFill="1" applyBorder="1" applyAlignment="1">
      <alignment horizontal="left" vertical="center" wrapText="1"/>
    </xf>
    <xf numFmtId="0" fontId="10" fillId="7" borderId="11" xfId="0" applyFont="1" applyFill="1" applyBorder="1" applyAlignment="1">
      <alignment horizontal="left" vertical="center" wrapText="1"/>
    </xf>
    <xf numFmtId="0" fontId="4" fillId="2" borderId="2" xfId="0" applyFont="1" applyFill="1" applyBorder="1" applyAlignment="1" applyProtection="1">
      <alignment horizontal="left" vertical="center" wrapText="1"/>
      <protection locked="0"/>
    </xf>
    <xf numFmtId="0" fontId="4" fillId="2" borderId="15" xfId="0" applyFont="1" applyFill="1" applyBorder="1" applyAlignment="1" applyProtection="1">
      <alignment horizontal="center" vertical="center" wrapText="1"/>
      <protection locked="0"/>
    </xf>
    <xf numFmtId="0" fontId="4" fillId="2" borderId="5" xfId="0" applyFont="1" applyFill="1" applyBorder="1" applyAlignment="1" applyProtection="1">
      <alignment horizontal="center" vertical="center" wrapText="1"/>
      <protection locked="0"/>
    </xf>
    <xf numFmtId="0" fontId="11" fillId="2" borderId="5" xfId="0" applyFont="1" applyFill="1" applyBorder="1" applyAlignment="1" applyProtection="1">
      <alignment horizontal="left" vertical="center" wrapText="1"/>
      <protection locked="0"/>
    </xf>
    <xf numFmtId="0" fontId="10" fillId="8" borderId="15" xfId="0" applyFont="1" applyFill="1" applyBorder="1" applyAlignment="1">
      <alignment horizontal="center" vertical="center" wrapText="1"/>
    </xf>
    <xf numFmtId="164" fontId="8" fillId="2" borderId="5" xfId="0" applyNumberFormat="1" applyFont="1" applyFill="1" applyBorder="1" applyAlignment="1" applyProtection="1">
      <alignment horizontal="left" vertical="center" wrapText="1"/>
      <protection locked="0"/>
    </xf>
    <xf numFmtId="0" fontId="10" fillId="8" borderId="5" xfId="0" applyFont="1" applyFill="1" applyBorder="1" applyAlignment="1">
      <alignment horizontal="center" vertical="center" wrapText="1"/>
    </xf>
    <xf numFmtId="0" fontId="11" fillId="8" borderId="5"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6" fillId="2" borderId="5" xfId="0" applyFont="1" applyFill="1" applyBorder="1" applyAlignment="1">
      <alignment horizontal="center" vertical="center"/>
    </xf>
    <xf numFmtId="164" fontId="8" fillId="2" borderId="12" xfId="0" applyNumberFormat="1" applyFont="1" applyFill="1" applyBorder="1" applyAlignment="1" applyProtection="1">
      <alignment horizontal="left" vertical="center" wrapText="1"/>
      <protection locked="0"/>
    </xf>
    <xf numFmtId="0" fontId="4" fillId="2" borderId="24"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0" fontId="4" fillId="2" borderId="0" xfId="0" applyFont="1" applyFill="1" applyAlignment="1" applyProtection="1">
      <alignment horizontal="center" vertical="center" wrapText="1"/>
      <protection locked="0"/>
    </xf>
    <xf numFmtId="0" fontId="4" fillId="2" borderId="10" xfId="0" applyFont="1" applyFill="1" applyBorder="1" applyAlignment="1" applyProtection="1">
      <alignment horizontal="center" vertical="center" wrapText="1"/>
      <protection locked="0"/>
    </xf>
    <xf numFmtId="0" fontId="10" fillId="8" borderId="5" xfId="0" applyFont="1" applyFill="1" applyBorder="1" applyAlignment="1">
      <alignment horizontal="left" vertical="center" wrapText="1"/>
    </xf>
    <xf numFmtId="0" fontId="10" fillId="2" borderId="5" xfId="0" applyFont="1" applyFill="1" applyBorder="1" applyAlignment="1">
      <alignment horizontal="center" vertical="center" wrapText="1"/>
    </xf>
    <xf numFmtId="0" fontId="6" fillId="2" borderId="2" xfId="0" applyFont="1" applyFill="1" applyBorder="1" applyAlignment="1" applyProtection="1">
      <alignment horizontal="center" vertical="center"/>
      <protection locked="0"/>
    </xf>
    <xf numFmtId="0" fontId="6" fillId="2" borderId="20" xfId="0" applyFont="1" applyFill="1" applyBorder="1" applyAlignment="1" applyProtection="1">
      <alignment horizontal="center" vertical="center" wrapText="1"/>
      <protection locked="0"/>
    </xf>
    <xf numFmtId="0" fontId="2" fillId="2" borderId="5" xfId="0" applyFont="1" applyFill="1" applyBorder="1"/>
    <xf numFmtId="0" fontId="6" fillId="2" borderId="11" xfId="0" applyFont="1" applyFill="1" applyBorder="1" applyAlignment="1" applyProtection="1">
      <alignment horizontal="center" vertical="center"/>
      <protection locked="0"/>
    </xf>
    <xf numFmtId="0" fontId="14" fillId="2" borderId="5" xfId="0" applyFont="1" applyFill="1" applyBorder="1" applyAlignment="1">
      <alignment horizontal="center" vertical="center" wrapText="1"/>
    </xf>
    <xf numFmtId="164" fontId="11" fillId="2" borderId="5" xfId="0" applyNumberFormat="1" applyFont="1" applyFill="1" applyBorder="1" applyAlignment="1" applyProtection="1">
      <alignment vertical="center" wrapText="1"/>
      <protection locked="0"/>
    </xf>
    <xf numFmtId="164" fontId="17" fillId="0" borderId="5" xfId="0" applyNumberFormat="1" applyFont="1" applyBorder="1" applyAlignment="1" applyProtection="1">
      <alignment vertical="center" wrapText="1"/>
      <protection locked="0"/>
    </xf>
    <xf numFmtId="164" fontId="14" fillId="0" borderId="5" xfId="0" applyNumberFormat="1" applyFont="1" applyBorder="1" applyAlignment="1" applyProtection="1">
      <alignment horizontal="left" vertical="center" wrapText="1"/>
      <protection locked="0"/>
    </xf>
    <xf numFmtId="164" fontId="17" fillId="0" borderId="5" xfId="0" applyNumberFormat="1" applyFont="1" applyBorder="1" applyAlignment="1" applyProtection="1">
      <alignment horizontal="left" vertical="center" wrapText="1"/>
      <protection locked="0"/>
    </xf>
    <xf numFmtId="164" fontId="17" fillId="0" borderId="14" xfId="0" applyNumberFormat="1" applyFont="1" applyBorder="1" applyAlignment="1" applyProtection="1">
      <alignment horizontal="left" vertical="center" wrapText="1"/>
      <protection locked="0"/>
    </xf>
    <xf numFmtId="0" fontId="17" fillId="2" borderId="5" xfId="0" applyFont="1" applyFill="1" applyBorder="1" applyAlignment="1" applyProtection="1">
      <alignment horizontal="left" vertical="center" wrapText="1"/>
      <protection locked="0"/>
    </xf>
    <xf numFmtId="0" fontId="17" fillId="0" borderId="5" xfId="0" applyFont="1" applyBorder="1" applyAlignment="1" applyProtection="1">
      <alignment horizontal="left" vertical="center" wrapText="1"/>
      <protection locked="0"/>
    </xf>
    <xf numFmtId="164" fontId="17" fillId="2" borderId="4" xfId="0" applyNumberFormat="1" applyFont="1" applyFill="1" applyBorder="1" applyAlignment="1" applyProtection="1">
      <alignment vertical="center" wrapText="1"/>
      <protection locked="0"/>
    </xf>
    <xf numFmtId="164" fontId="14" fillId="2" borderId="18" xfId="0" applyNumberFormat="1" applyFont="1" applyFill="1" applyBorder="1" applyAlignment="1" applyProtection="1">
      <alignment vertical="center" wrapText="1"/>
      <protection locked="0"/>
    </xf>
    <xf numFmtId="164" fontId="14" fillId="2" borderId="23" xfId="0" applyNumberFormat="1" applyFont="1" applyFill="1" applyBorder="1" applyAlignment="1" applyProtection="1">
      <alignment vertical="center" wrapText="1"/>
      <protection locked="0"/>
    </xf>
    <xf numFmtId="164" fontId="14" fillId="2" borderId="5" xfId="0" applyNumberFormat="1" applyFont="1" applyFill="1" applyBorder="1" applyAlignment="1" applyProtection="1">
      <alignment vertical="center" wrapText="1"/>
      <protection locked="0"/>
    </xf>
    <xf numFmtId="0" fontId="14" fillId="2" borderId="5" xfId="0" applyFont="1" applyFill="1" applyBorder="1" applyAlignment="1">
      <alignment vertical="center" wrapText="1"/>
    </xf>
    <xf numFmtId="0" fontId="14" fillId="0" borderId="5" xfId="0" applyFont="1" applyBorder="1" applyAlignment="1">
      <alignment horizontal="left" vertical="center" wrapText="1"/>
    </xf>
    <xf numFmtId="164" fontId="14" fillId="0" borderId="23" xfId="0" applyNumberFormat="1" applyFont="1" applyBorder="1" applyAlignment="1" applyProtection="1">
      <alignment horizontal="left" vertical="center" wrapText="1"/>
      <protection locked="0"/>
    </xf>
    <xf numFmtId="164" fontId="14" fillId="0" borderId="5" xfId="0" applyNumberFormat="1" applyFont="1" applyBorder="1" applyAlignment="1" applyProtection="1">
      <alignment vertical="center" wrapText="1"/>
      <protection locked="0"/>
    </xf>
    <xf numFmtId="0" fontId="17" fillId="2" borderId="5" xfId="0" applyFont="1" applyFill="1" applyBorder="1" applyAlignment="1">
      <alignment horizontal="left" vertical="center" wrapText="1"/>
    </xf>
    <xf numFmtId="164" fontId="17" fillId="2" borderId="4" xfId="0" applyNumberFormat="1" applyFont="1" applyFill="1" applyBorder="1" applyAlignment="1" applyProtection="1">
      <alignment horizontal="left" vertical="center" wrapText="1"/>
      <protection locked="0"/>
    </xf>
    <xf numFmtId="0" fontId="17" fillId="2" borderId="5" xfId="0" applyFont="1" applyFill="1" applyBorder="1" applyAlignment="1">
      <alignment vertical="center" wrapText="1"/>
    </xf>
    <xf numFmtId="164" fontId="14" fillId="2" borderId="5" xfId="0" applyNumberFormat="1" applyFont="1" applyFill="1" applyBorder="1" applyAlignment="1" applyProtection="1">
      <alignment horizontal="left" vertical="center" wrapText="1"/>
      <protection locked="0"/>
    </xf>
    <xf numFmtId="0" fontId="14" fillId="2" borderId="5" xfId="0" applyFont="1" applyFill="1" applyBorder="1" applyAlignment="1">
      <alignment horizontal="left" vertical="center" wrapText="1"/>
    </xf>
    <xf numFmtId="0" fontId="14" fillId="2" borderId="5"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164" fontId="17" fillId="2" borderId="5" xfId="0" applyNumberFormat="1" applyFont="1" applyFill="1" applyBorder="1" applyAlignment="1" applyProtection="1">
      <alignment horizontal="left" vertical="center" wrapText="1"/>
      <protection locked="0"/>
    </xf>
    <xf numFmtId="0" fontId="14" fillId="2" borderId="7" xfId="0" applyFont="1" applyFill="1" applyBorder="1" applyAlignment="1">
      <alignment vertical="center" wrapText="1"/>
    </xf>
    <xf numFmtId="0" fontId="6" fillId="2" borderId="7" xfId="0" applyFont="1" applyFill="1" applyBorder="1" applyAlignment="1">
      <alignment vertical="center" wrapText="1"/>
    </xf>
    <xf numFmtId="0" fontId="6" fillId="4" borderId="5"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7" fillId="5" borderId="7" xfId="0" applyFont="1" applyFill="1" applyBorder="1" applyAlignment="1">
      <alignment horizontal="center" vertical="center"/>
    </xf>
    <xf numFmtId="0" fontId="7" fillId="5" borderId="9"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5" xfId="0" applyFont="1" applyFill="1" applyBorder="1" applyAlignment="1">
      <alignment horizontal="center" vertical="center"/>
    </xf>
    <xf numFmtId="0" fontId="7" fillId="6" borderId="7"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5" xfId="0" applyFont="1" applyFill="1" applyBorder="1" applyAlignment="1">
      <alignment horizontal="center" vertical="center"/>
    </xf>
    <xf numFmtId="0" fontId="7" fillId="5" borderId="7"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6" fillId="2" borderId="0" xfId="0" applyFont="1" applyFill="1" applyAlignment="1">
      <alignment horizontal="center" vertical="top"/>
    </xf>
    <xf numFmtId="0" fontId="5" fillId="2" borderId="0" xfId="0" applyFont="1" applyFill="1" applyAlignment="1">
      <alignment horizontal="center" vertical="top"/>
    </xf>
    <xf numFmtId="165" fontId="4" fillId="3" borderId="10" xfId="1" applyNumberFormat="1" applyFont="1" applyFill="1" applyBorder="1" applyAlignment="1" applyProtection="1">
      <alignment horizontal="center" vertical="center" wrapText="1"/>
      <protection locked="0"/>
    </xf>
    <xf numFmtId="165" fontId="4" fillId="3" borderId="11" xfId="1" applyNumberFormat="1" applyFont="1" applyFill="1" applyBorder="1" applyAlignment="1" applyProtection="1">
      <alignment horizontal="center" vertical="center" wrapText="1"/>
      <protection locked="0"/>
    </xf>
    <xf numFmtId="165" fontId="4" fillId="3" borderId="2" xfId="1" applyNumberFormat="1" applyFont="1" applyFill="1" applyBorder="1" applyAlignment="1" applyProtection="1">
      <alignment horizontal="center" vertical="center" wrapText="1"/>
      <protection locked="0"/>
    </xf>
    <xf numFmtId="165" fontId="4" fillId="3" borderId="10" xfId="6" applyNumberFormat="1" applyFont="1" applyFill="1" applyBorder="1" applyAlignment="1" applyProtection="1">
      <alignment horizontal="center" vertical="center" wrapText="1"/>
      <protection locked="0"/>
    </xf>
    <xf numFmtId="165" fontId="4" fillId="3" borderId="11" xfId="6" applyNumberFormat="1" applyFont="1" applyFill="1" applyBorder="1" applyAlignment="1" applyProtection="1">
      <alignment horizontal="center" vertical="center" wrapText="1"/>
      <protection locked="0"/>
    </xf>
    <xf numFmtId="165" fontId="4" fillId="3" borderId="2" xfId="6" applyNumberFormat="1" applyFont="1" applyFill="1" applyBorder="1" applyAlignment="1" applyProtection="1">
      <alignment horizontal="center" vertical="center" wrapText="1"/>
      <protection locked="0"/>
    </xf>
    <xf numFmtId="0" fontId="15" fillId="2" borderId="0" xfId="0" applyFont="1" applyFill="1" applyAlignment="1">
      <alignment horizontal="center"/>
    </xf>
    <xf numFmtId="0" fontId="16" fillId="2" borderId="0" xfId="0" applyFont="1" applyFill="1" applyAlignment="1">
      <alignment horizontal="center"/>
    </xf>
    <xf numFmtId="0" fontId="6" fillId="2" borderId="6" xfId="0" applyFont="1" applyFill="1" applyBorder="1" applyAlignment="1">
      <alignment horizontal="center" vertical="top"/>
    </xf>
    <xf numFmtId="0" fontId="7" fillId="6" borderId="0" xfId="0" applyFont="1" applyFill="1" applyAlignment="1">
      <alignment horizontal="center" vertical="center"/>
    </xf>
    <xf numFmtId="0" fontId="7" fillId="6" borderId="14"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7" fillId="5" borderId="2" xfId="0" applyFont="1" applyFill="1" applyBorder="1" applyAlignment="1">
      <alignment horizontal="center" vertical="center"/>
    </xf>
    <xf numFmtId="0" fontId="2" fillId="2" borderId="0" xfId="0" applyFont="1" applyFill="1" applyAlignment="1">
      <alignment horizontal="left" vertical="center"/>
    </xf>
    <xf numFmtId="0" fontId="4" fillId="2" borderId="0" xfId="0" applyFont="1" applyFill="1" applyAlignment="1">
      <alignment horizontal="left" vertical="center"/>
    </xf>
    <xf numFmtId="0" fontId="6" fillId="4" borderId="10" xfId="0" applyFont="1" applyFill="1" applyBorder="1" applyAlignment="1">
      <alignment horizontal="left" vertical="center" wrapText="1"/>
    </xf>
    <xf numFmtId="0" fontId="6" fillId="4" borderId="11" xfId="0" applyFont="1" applyFill="1" applyBorder="1" applyAlignment="1">
      <alignment horizontal="left" vertical="center" wrapText="1"/>
    </xf>
    <xf numFmtId="0" fontId="6" fillId="4" borderId="2"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10" xfId="0" applyFont="1" applyFill="1" applyBorder="1" applyAlignment="1">
      <alignment horizontal="left" vertical="center" wrapText="1"/>
    </xf>
    <xf numFmtId="0" fontId="9" fillId="2" borderId="0" xfId="0" applyFont="1" applyFill="1" applyAlignment="1">
      <alignment horizontal="left" vertical="center"/>
    </xf>
    <xf numFmtId="0" fontId="4" fillId="2" borderId="0" xfId="0" applyFont="1" applyFill="1" applyAlignment="1">
      <alignment vertical="center" wrapText="1"/>
    </xf>
    <xf numFmtId="164" fontId="14" fillId="0" borderId="4" xfId="0" applyNumberFormat="1" applyFont="1" applyBorder="1" applyAlignment="1" applyProtection="1">
      <alignment horizontal="left" vertical="center" wrapText="1"/>
      <protection locked="0"/>
    </xf>
    <xf numFmtId="164" fontId="14" fillId="0" borderId="18" xfId="0" applyNumberFormat="1" applyFont="1" applyBorder="1" applyAlignment="1" applyProtection="1">
      <alignment horizontal="left" vertical="center" wrapText="1"/>
      <protection locked="0"/>
    </xf>
    <xf numFmtId="9" fontId="4" fillId="0" borderId="16" xfId="0" applyNumberFormat="1" applyFont="1" applyBorder="1" applyAlignment="1" applyProtection="1">
      <alignment horizontal="center" vertical="center"/>
      <protection locked="0"/>
    </xf>
    <xf numFmtId="9" fontId="6" fillId="9" borderId="16" xfId="0" applyNumberFormat="1" applyFont="1" applyFill="1" applyBorder="1" applyAlignment="1" applyProtection="1">
      <alignment horizontal="center" vertical="center" wrapText="1"/>
      <protection locked="0"/>
    </xf>
  </cellXfs>
  <cellStyles count="7">
    <cellStyle name="Moneda" xfId="1" builtinId="4"/>
    <cellStyle name="Moneda 2" xfId="3" xr:uid="{D48D9F1B-724F-444E-B587-C763D02CE41A}"/>
    <cellStyle name="Moneda 2 2" xfId="5" xr:uid="{16D3B341-1DD6-4A9E-8F98-C7AF8EBD5AC2}"/>
    <cellStyle name="Moneda 3" xfId="6" xr:uid="{275AB2C2-B934-4BA2-B8C9-6C9FD6900FB2}"/>
    <cellStyle name="Normal" xfId="0" builtinId="0"/>
    <cellStyle name="Normal 2" xfId="2" xr:uid="{119ED81C-95A4-4200-B311-9A1E3CC7F65E}"/>
    <cellStyle name="Normal 2 2" xfId="4" xr:uid="{C20FEFE3-F2E2-463C-A202-98CC2FAB75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910164</xdr:colOff>
      <xdr:row>0</xdr:row>
      <xdr:rowOff>0</xdr:rowOff>
    </xdr:from>
    <xdr:to>
      <xdr:col>2</xdr:col>
      <xdr:colOff>2012890</xdr:colOff>
      <xdr:row>7</xdr:row>
      <xdr:rowOff>16356</xdr:rowOff>
    </xdr:to>
    <xdr:pic>
      <xdr:nvPicPr>
        <xdr:cNvPr id="3" name="Imagen 2">
          <a:extLst>
            <a:ext uri="{FF2B5EF4-FFF2-40B4-BE49-F238E27FC236}">
              <a16:creationId xmlns:a16="http://schemas.microsoft.com/office/drawing/2014/main" id="{2095F6AA-BCF0-9A49-1AC8-009A30587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2164" y="0"/>
          <a:ext cx="2945722" cy="2356003"/>
        </a:xfrm>
        <a:prstGeom prst="rect">
          <a:avLst/>
        </a:prstGeom>
      </xdr:spPr>
    </xdr:pic>
    <xdr:clientData/>
  </xdr:twoCellAnchor>
  <xdr:twoCellAnchor editAs="oneCell">
    <xdr:from>
      <xdr:col>20</xdr:col>
      <xdr:colOff>466725</xdr:colOff>
      <xdr:row>147</xdr:row>
      <xdr:rowOff>66675</xdr:rowOff>
    </xdr:from>
    <xdr:to>
      <xdr:col>21</xdr:col>
      <xdr:colOff>1447800</xdr:colOff>
      <xdr:row>152</xdr:row>
      <xdr:rowOff>171450</xdr:rowOff>
    </xdr:to>
    <xdr:pic>
      <xdr:nvPicPr>
        <xdr:cNvPr id="2" name="Imagen 1">
          <a:extLst>
            <a:ext uri="{FF2B5EF4-FFF2-40B4-BE49-F238E27FC236}">
              <a16:creationId xmlns:a16="http://schemas.microsoft.com/office/drawing/2014/main" id="{68E033B9-699E-7216-9AB1-E88FEB2BCDFF}"/>
            </a:ext>
            <a:ext uri="{147F2762-F138-4A5C-976F-8EAC2B608ADB}">
              <a16:predDERef xmlns:a16="http://schemas.microsoft.com/office/drawing/2014/main" pred="{2095F6AA-BCF0-9A49-1AC8-009A30587F3F}"/>
            </a:ext>
          </a:extLst>
        </xdr:cNvPr>
        <xdr:cNvPicPr>
          <a:picLocks noChangeAspect="1"/>
        </xdr:cNvPicPr>
      </xdr:nvPicPr>
      <xdr:blipFill>
        <a:blip xmlns:r="http://schemas.openxmlformats.org/officeDocument/2006/relationships" r:embed="rId2"/>
        <a:stretch>
          <a:fillRect/>
        </a:stretch>
      </xdr:blipFill>
      <xdr:spPr>
        <a:xfrm>
          <a:off x="23469600" y="195453000"/>
          <a:ext cx="1524000" cy="1104900"/>
        </a:xfrm>
        <a:prstGeom prst="rect">
          <a:avLst/>
        </a:prstGeom>
      </xdr:spPr>
    </xdr:pic>
    <xdr:clientData/>
  </xdr:twoCellAnchor>
  <xdr:twoCellAnchor editAs="oneCell">
    <xdr:from>
      <xdr:col>15</xdr:col>
      <xdr:colOff>352425</xdr:colOff>
      <xdr:row>143</xdr:row>
      <xdr:rowOff>95250</xdr:rowOff>
    </xdr:from>
    <xdr:to>
      <xdr:col>19</xdr:col>
      <xdr:colOff>447675</xdr:colOff>
      <xdr:row>155</xdr:row>
      <xdr:rowOff>57151</xdr:rowOff>
    </xdr:to>
    <xdr:pic>
      <xdr:nvPicPr>
        <xdr:cNvPr id="4" name="Imagen 3">
          <a:extLst>
            <a:ext uri="{FF2B5EF4-FFF2-40B4-BE49-F238E27FC236}">
              <a16:creationId xmlns:a16="http://schemas.microsoft.com/office/drawing/2014/main" id="{8EB8FB92-B232-4BE5-3B66-812F10204A3C}"/>
            </a:ext>
            <a:ext uri="{147F2762-F138-4A5C-976F-8EAC2B608ADB}">
              <a16:predDERef xmlns:a16="http://schemas.microsoft.com/office/drawing/2014/main" pred="{68E033B9-699E-7216-9AB1-E88FEB2BCDFF}"/>
            </a:ext>
          </a:extLst>
        </xdr:cNvPr>
        <xdr:cNvPicPr>
          <a:picLocks noChangeAspect="1"/>
        </xdr:cNvPicPr>
      </xdr:nvPicPr>
      <xdr:blipFill>
        <a:blip xmlns:r="http://schemas.openxmlformats.org/officeDocument/2006/relationships" r:embed="rId3"/>
        <a:stretch>
          <a:fillRect/>
        </a:stretch>
      </xdr:blipFill>
      <xdr:spPr>
        <a:xfrm>
          <a:off x="20640675" y="194681475"/>
          <a:ext cx="2266950" cy="2362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607218</xdr:colOff>
      <xdr:row>0</xdr:row>
      <xdr:rowOff>0</xdr:rowOff>
    </xdr:from>
    <xdr:to>
      <xdr:col>2</xdr:col>
      <xdr:colOff>1323181</xdr:colOff>
      <xdr:row>6</xdr:row>
      <xdr:rowOff>192805</xdr:rowOff>
    </xdr:to>
    <xdr:pic>
      <xdr:nvPicPr>
        <xdr:cNvPr id="3" name="Imagen 2">
          <a:extLst>
            <a:ext uri="{FF2B5EF4-FFF2-40B4-BE49-F238E27FC236}">
              <a16:creationId xmlns:a16="http://schemas.microsoft.com/office/drawing/2014/main" id="{62B829F8-F95D-70D3-727F-BD50F2413700}"/>
            </a:ext>
          </a:extLst>
        </xdr:cNvPr>
        <xdr:cNvPicPr>
          <a:picLocks noChangeAspect="1"/>
        </xdr:cNvPicPr>
      </xdr:nvPicPr>
      <xdr:blipFill>
        <a:blip xmlns:r="http://schemas.openxmlformats.org/officeDocument/2006/relationships" r:embed="rId1"/>
        <a:stretch>
          <a:fillRect/>
        </a:stretch>
      </xdr:blipFill>
      <xdr:spPr>
        <a:xfrm>
          <a:off x="1027906" y="0"/>
          <a:ext cx="2708275" cy="217718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aola Alexandra Mejia Carpio" id="{E167B8A4-45BF-46BC-9B36-9AC3A35416F8}" userId="S::pmejia@digemaps.gob.do::5b814f7f-8390-45d0-a245-f875694f2107"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I125" dT="2025-07-29T14:00:16.29" personId="{E167B8A4-45BF-46BC-9B36-9AC3A35416F8}" id="{BF8DD015-6186-4722-85E0-982AA97650A4}">
    <text>525 lácteos, 186 cárnicos, 455 envasados</text>
  </threadedComment>
  <threadedComment ref="I133" dT="2025-07-29T14:05:10.40" personId="{E167B8A4-45BF-46BC-9B36-9AC3A35416F8}" id="{8A3C6F54-4D26-4CA4-90B1-F51FFDB372B3}">
    <text>100 lácteos, 480 cárnicos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4EFE5-2E96-43F3-93B4-FC84A2AF79D4}">
  <sheetPr>
    <pageSetUpPr fitToPage="1"/>
  </sheetPr>
  <dimension ref="A2:W156"/>
  <sheetViews>
    <sheetView tabSelected="1" view="pageBreakPreview" topLeftCell="A135" zoomScale="41" zoomScaleNormal="60" zoomScaleSheetLayoutView="41" workbookViewId="0">
      <selection activeCell="Q71" sqref="P69:Q71"/>
    </sheetView>
  </sheetViews>
  <sheetFormatPr baseColWidth="10" defaultColWidth="10.81640625" defaultRowHeight="16" x14ac:dyDescent="0.4"/>
  <cols>
    <col min="1" max="1" width="5.1796875" style="1" customWidth="1"/>
    <col min="2" max="2" width="28.36328125" style="1" customWidth="1"/>
    <col min="3" max="3" width="43.90625" style="207" customWidth="1"/>
    <col min="4" max="4" width="71.08984375" style="3" customWidth="1"/>
    <col min="5" max="5" width="36.54296875" style="3" customWidth="1"/>
    <col min="6" max="6" width="83.453125" style="3" customWidth="1"/>
    <col min="7" max="7" width="50.36328125" style="1" customWidth="1"/>
    <col min="8" max="8" width="38.54296875" style="1" customWidth="1"/>
    <col min="9" max="9" width="11.7265625" style="1" bestFit="1" customWidth="1"/>
    <col min="10" max="21" width="8.1796875" style="1" bestFit="1" customWidth="1"/>
    <col min="22" max="22" width="26.453125" style="1" customWidth="1"/>
    <col min="23" max="23" width="27.453125" style="1" customWidth="1"/>
    <col min="24" max="16384" width="10.81640625" style="1"/>
  </cols>
  <sheetData>
    <row r="2" spans="1:23" ht="58.5" customHeight="1" x14ac:dyDescent="0.4"/>
    <row r="3" spans="1:23" ht="21" x14ac:dyDescent="0.4">
      <c r="A3" s="4"/>
      <c r="B3" s="192" t="s">
        <v>0</v>
      </c>
      <c r="C3" s="192"/>
      <c r="D3" s="192"/>
      <c r="E3" s="192"/>
      <c r="F3" s="192"/>
      <c r="G3" s="192"/>
      <c r="H3" s="192"/>
      <c r="I3" s="192"/>
      <c r="J3" s="192"/>
      <c r="K3" s="192"/>
      <c r="L3" s="192"/>
      <c r="M3" s="192"/>
      <c r="N3" s="192"/>
      <c r="O3" s="192"/>
      <c r="P3" s="192"/>
      <c r="Q3" s="192"/>
      <c r="R3" s="192"/>
      <c r="S3" s="192"/>
      <c r="T3" s="192"/>
      <c r="U3" s="192"/>
      <c r="V3" s="192"/>
      <c r="W3" s="192"/>
    </row>
    <row r="4" spans="1:23" ht="21" x14ac:dyDescent="0.4">
      <c r="A4" s="4"/>
      <c r="B4" s="192" t="s">
        <v>1</v>
      </c>
      <c r="C4" s="192"/>
      <c r="D4" s="192"/>
      <c r="E4" s="192"/>
      <c r="F4" s="192"/>
      <c r="G4" s="192"/>
      <c r="H4" s="192"/>
      <c r="I4" s="192"/>
      <c r="J4" s="192"/>
      <c r="K4" s="192"/>
      <c r="L4" s="192"/>
      <c r="M4" s="192"/>
      <c r="N4" s="192"/>
      <c r="O4" s="192"/>
      <c r="P4" s="192"/>
      <c r="Q4" s="192"/>
      <c r="R4" s="192"/>
      <c r="S4" s="192"/>
      <c r="T4" s="192"/>
      <c r="U4" s="192"/>
      <c r="V4" s="192"/>
      <c r="W4" s="192"/>
    </row>
    <row r="5" spans="1:23" ht="24" customHeight="1" x14ac:dyDescent="0.4">
      <c r="A5" s="4"/>
      <c r="B5" s="192" t="s">
        <v>2</v>
      </c>
      <c r="C5" s="192"/>
      <c r="D5" s="192"/>
      <c r="E5" s="192"/>
      <c r="F5" s="192"/>
      <c r="G5" s="192"/>
      <c r="H5" s="192"/>
      <c r="I5" s="192"/>
      <c r="J5" s="192"/>
      <c r="K5" s="192"/>
      <c r="L5" s="192"/>
      <c r="M5" s="192"/>
      <c r="N5" s="192"/>
      <c r="O5" s="192"/>
      <c r="P5" s="192"/>
      <c r="Q5" s="192"/>
      <c r="R5" s="192"/>
      <c r="S5" s="192"/>
      <c r="T5" s="192"/>
      <c r="U5" s="192"/>
      <c r="V5" s="192"/>
      <c r="W5" s="192"/>
    </row>
    <row r="6" spans="1:23" ht="26.5" customHeight="1" x14ac:dyDescent="0.4">
      <c r="A6" s="4"/>
      <c r="B6" s="4"/>
      <c r="C6" s="208"/>
      <c r="D6" s="191"/>
      <c r="E6" s="191"/>
      <c r="F6" s="191"/>
      <c r="G6" s="191"/>
      <c r="H6" s="191"/>
      <c r="I6" s="191"/>
      <c r="J6" s="191"/>
      <c r="K6" s="191"/>
      <c r="L6" s="191"/>
      <c r="M6" s="191"/>
      <c r="N6" s="191"/>
      <c r="O6" s="191"/>
      <c r="P6" s="191"/>
      <c r="Q6" s="191"/>
      <c r="R6" s="191"/>
      <c r="S6" s="191"/>
      <c r="T6" s="191"/>
      <c r="U6" s="191"/>
      <c r="V6" s="191"/>
      <c r="W6" s="191"/>
    </row>
    <row r="7" spans="1:23" x14ac:dyDescent="0.4">
      <c r="A7" s="4">
        <v>1</v>
      </c>
      <c r="B7" s="182" t="s">
        <v>3</v>
      </c>
      <c r="C7" s="183"/>
      <c r="D7" s="183"/>
      <c r="E7" s="183"/>
      <c r="F7" s="183"/>
      <c r="G7" s="183"/>
      <c r="H7" s="183"/>
      <c r="I7" s="183"/>
      <c r="J7" s="183"/>
      <c r="K7" s="183"/>
      <c r="L7" s="183"/>
      <c r="M7" s="183"/>
      <c r="N7" s="183"/>
      <c r="O7" s="183"/>
      <c r="P7" s="183"/>
      <c r="Q7" s="183"/>
      <c r="R7" s="183"/>
      <c r="S7" s="183"/>
      <c r="T7" s="183"/>
      <c r="U7" s="183"/>
      <c r="V7" s="183"/>
      <c r="W7" s="184"/>
    </row>
    <row r="8" spans="1:23" x14ac:dyDescent="0.4">
      <c r="A8" s="4"/>
      <c r="B8" s="183" t="s">
        <v>4</v>
      </c>
      <c r="C8" s="183"/>
      <c r="D8" s="183"/>
      <c r="E8" s="183"/>
      <c r="F8" s="183"/>
      <c r="G8" s="183"/>
      <c r="H8" s="183"/>
      <c r="I8" s="183"/>
      <c r="J8" s="183"/>
      <c r="K8" s="183"/>
      <c r="L8" s="183"/>
      <c r="M8" s="183"/>
      <c r="N8" s="183"/>
      <c r="O8" s="183"/>
      <c r="P8" s="183"/>
      <c r="Q8" s="183"/>
      <c r="R8" s="183"/>
      <c r="S8" s="183"/>
      <c r="T8" s="183"/>
      <c r="U8" s="183"/>
      <c r="V8" s="183"/>
      <c r="W8" s="184"/>
    </row>
    <row r="9" spans="1:23" x14ac:dyDescent="0.4">
      <c r="A9" s="4"/>
      <c r="B9" s="189" t="s">
        <v>5</v>
      </c>
      <c r="C9" s="189"/>
      <c r="D9" s="189"/>
      <c r="E9" s="189"/>
      <c r="F9" s="189"/>
      <c r="G9" s="189"/>
      <c r="H9" s="189"/>
      <c r="I9" s="189"/>
      <c r="J9" s="189"/>
      <c r="K9" s="189"/>
      <c r="L9" s="189"/>
      <c r="M9" s="189"/>
      <c r="N9" s="189"/>
      <c r="O9" s="189"/>
      <c r="P9" s="189"/>
      <c r="Q9" s="189"/>
      <c r="R9" s="189"/>
      <c r="S9" s="189"/>
      <c r="T9" s="189"/>
      <c r="U9" s="189"/>
      <c r="V9" s="189"/>
      <c r="W9" s="190"/>
    </row>
    <row r="10" spans="1:23" x14ac:dyDescent="0.4">
      <c r="A10" s="4"/>
      <c r="B10" s="174" t="s">
        <v>346</v>
      </c>
      <c r="C10" s="209" t="s">
        <v>7</v>
      </c>
      <c r="D10" s="174" t="s">
        <v>8</v>
      </c>
      <c r="E10" s="8"/>
      <c r="F10" s="175" t="s">
        <v>9</v>
      </c>
      <c r="G10" s="174" t="s">
        <v>10</v>
      </c>
      <c r="H10" s="174" t="s">
        <v>11</v>
      </c>
      <c r="I10" s="175" t="s">
        <v>12</v>
      </c>
      <c r="J10" s="178" t="s">
        <v>13</v>
      </c>
      <c r="K10" s="179"/>
      <c r="L10" s="179"/>
      <c r="M10" s="179"/>
      <c r="N10" s="179"/>
      <c r="O10" s="179"/>
      <c r="P10" s="179"/>
      <c r="Q10" s="179"/>
      <c r="R10" s="179"/>
      <c r="S10" s="179"/>
      <c r="T10" s="179"/>
      <c r="U10" s="180"/>
      <c r="V10" s="181" t="s">
        <v>14</v>
      </c>
      <c r="W10" s="174" t="s">
        <v>15</v>
      </c>
    </row>
    <row r="11" spans="1:23" x14ac:dyDescent="0.4">
      <c r="A11" s="4"/>
      <c r="B11" s="174"/>
      <c r="C11" s="210"/>
      <c r="D11" s="174"/>
      <c r="E11" s="75" t="s">
        <v>16</v>
      </c>
      <c r="F11" s="176"/>
      <c r="G11" s="174"/>
      <c r="H11" s="174"/>
      <c r="I11" s="176"/>
      <c r="J11" s="182" t="s">
        <v>17</v>
      </c>
      <c r="K11" s="183"/>
      <c r="L11" s="184"/>
      <c r="M11" s="182" t="s">
        <v>18</v>
      </c>
      <c r="N11" s="183"/>
      <c r="O11" s="184"/>
      <c r="P11" s="185" t="s">
        <v>19</v>
      </c>
      <c r="Q11" s="185"/>
      <c r="R11" s="185"/>
      <c r="S11" s="185" t="s">
        <v>20</v>
      </c>
      <c r="T11" s="185"/>
      <c r="U11" s="185"/>
      <c r="V11" s="181"/>
      <c r="W11" s="174"/>
    </row>
    <row r="12" spans="1:23" x14ac:dyDescent="0.4">
      <c r="A12" s="4"/>
      <c r="B12" s="174"/>
      <c r="C12" s="211"/>
      <c r="D12" s="174"/>
      <c r="E12" s="76"/>
      <c r="F12" s="177"/>
      <c r="G12" s="174"/>
      <c r="H12" s="174"/>
      <c r="I12" s="177"/>
      <c r="J12" s="9" t="s">
        <v>21</v>
      </c>
      <c r="K12" s="9" t="s">
        <v>22</v>
      </c>
      <c r="L12" s="9" t="s">
        <v>23</v>
      </c>
      <c r="M12" s="9" t="s">
        <v>24</v>
      </c>
      <c r="N12" s="9" t="s">
        <v>25</v>
      </c>
      <c r="O12" s="9" t="s">
        <v>26</v>
      </c>
      <c r="P12" s="9" t="s">
        <v>27</v>
      </c>
      <c r="Q12" s="9" t="s">
        <v>28</v>
      </c>
      <c r="R12" s="9" t="s">
        <v>29</v>
      </c>
      <c r="S12" s="7" t="s">
        <v>30</v>
      </c>
      <c r="T12" s="7" t="s">
        <v>31</v>
      </c>
      <c r="U12" s="7" t="s">
        <v>32</v>
      </c>
      <c r="V12" s="7" t="s">
        <v>33</v>
      </c>
      <c r="W12" s="174"/>
    </row>
    <row r="13" spans="1:23" ht="144" customHeight="1" x14ac:dyDescent="0.4">
      <c r="A13" s="4"/>
      <c r="B13" s="26" t="s">
        <v>34</v>
      </c>
      <c r="C13" s="212" t="s">
        <v>35</v>
      </c>
      <c r="D13" s="31" t="s">
        <v>347</v>
      </c>
      <c r="E13" s="48" t="s">
        <v>36</v>
      </c>
      <c r="F13" s="115" t="s">
        <v>37</v>
      </c>
      <c r="G13" s="126" t="s">
        <v>38</v>
      </c>
      <c r="H13" s="61" t="s">
        <v>39</v>
      </c>
      <c r="I13" s="22">
        <v>4</v>
      </c>
      <c r="J13" s="25"/>
      <c r="K13" s="25"/>
      <c r="L13" s="90">
        <v>1</v>
      </c>
      <c r="M13" s="25"/>
      <c r="N13" s="25"/>
      <c r="O13" s="90">
        <v>1</v>
      </c>
      <c r="P13" s="25"/>
      <c r="Q13" s="25"/>
      <c r="R13" s="90">
        <v>1</v>
      </c>
      <c r="S13" s="25"/>
      <c r="T13" s="25"/>
      <c r="U13" s="91">
        <v>1</v>
      </c>
      <c r="V13" s="193">
        <v>5128024</v>
      </c>
      <c r="W13" s="25" t="s">
        <v>40</v>
      </c>
    </row>
    <row r="14" spans="1:23" ht="113" customHeight="1" x14ac:dyDescent="0.4">
      <c r="A14" s="4"/>
      <c r="B14" s="26" t="s">
        <v>41</v>
      </c>
      <c r="C14" s="212" t="s">
        <v>42</v>
      </c>
      <c r="D14" s="116" t="s">
        <v>348</v>
      </c>
      <c r="E14" s="31" t="s">
        <v>43</v>
      </c>
      <c r="F14" s="113" t="s">
        <v>44</v>
      </c>
      <c r="G14" s="127" t="s">
        <v>45</v>
      </c>
      <c r="H14" s="54" t="s">
        <v>46</v>
      </c>
      <c r="I14" s="13">
        <v>4</v>
      </c>
      <c r="J14" s="25"/>
      <c r="K14" s="25"/>
      <c r="L14" s="90">
        <v>1</v>
      </c>
      <c r="M14" s="25"/>
      <c r="N14" s="25"/>
      <c r="O14" s="90">
        <v>1</v>
      </c>
      <c r="P14" s="25"/>
      <c r="Q14" s="25"/>
      <c r="R14" s="90">
        <v>1</v>
      </c>
      <c r="S14" s="25"/>
      <c r="T14" s="25"/>
      <c r="U14" s="91">
        <v>1</v>
      </c>
      <c r="V14" s="194"/>
      <c r="W14" s="25" t="s">
        <v>40</v>
      </c>
    </row>
    <row r="15" spans="1:23" ht="110.5" customHeight="1" x14ac:dyDescent="0.4">
      <c r="A15" s="4"/>
      <c r="B15" s="26" t="s">
        <v>41</v>
      </c>
      <c r="C15" s="212" t="s">
        <v>42</v>
      </c>
      <c r="D15" s="116" t="s">
        <v>47</v>
      </c>
      <c r="E15" s="31" t="s">
        <v>48</v>
      </c>
      <c r="F15" s="32" t="s">
        <v>49</v>
      </c>
      <c r="G15" s="127" t="s">
        <v>50</v>
      </c>
      <c r="H15" s="54" t="s">
        <v>51</v>
      </c>
      <c r="I15" s="13">
        <v>4</v>
      </c>
      <c r="J15" s="25"/>
      <c r="K15" s="25"/>
      <c r="L15" s="90">
        <v>1</v>
      </c>
      <c r="M15" s="25"/>
      <c r="N15" s="25"/>
      <c r="O15" s="90">
        <v>1</v>
      </c>
      <c r="P15" s="25"/>
      <c r="Q15" s="25"/>
      <c r="R15" s="90">
        <v>1</v>
      </c>
      <c r="S15" s="25"/>
      <c r="T15" s="25"/>
      <c r="U15" s="91">
        <v>1</v>
      </c>
      <c r="V15" s="194"/>
      <c r="W15" s="25" t="s">
        <v>40</v>
      </c>
    </row>
    <row r="16" spans="1:23" ht="97.5" customHeight="1" x14ac:dyDescent="0.4">
      <c r="A16" s="4"/>
      <c r="B16" s="26" t="s">
        <v>41</v>
      </c>
      <c r="C16" s="212" t="s">
        <v>52</v>
      </c>
      <c r="D16" s="116" t="s">
        <v>53</v>
      </c>
      <c r="E16" s="87" t="s">
        <v>54</v>
      </c>
      <c r="F16" s="32" t="s">
        <v>55</v>
      </c>
      <c r="G16" s="127" t="s">
        <v>56</v>
      </c>
      <c r="H16" s="61" t="s">
        <v>39</v>
      </c>
      <c r="I16" s="13">
        <v>2</v>
      </c>
      <c r="J16" s="18"/>
      <c r="K16" s="18"/>
      <c r="L16" s="110"/>
      <c r="M16" s="18"/>
      <c r="N16" s="18"/>
      <c r="O16" s="90">
        <v>1</v>
      </c>
      <c r="P16" s="18"/>
      <c r="Q16" s="18"/>
      <c r="R16" s="110"/>
      <c r="S16" s="18"/>
      <c r="T16" s="18"/>
      <c r="U16" s="91">
        <v>1</v>
      </c>
      <c r="V16" s="194"/>
      <c r="W16" s="25" t="s">
        <v>40</v>
      </c>
    </row>
    <row r="17" spans="1:23" ht="101" customHeight="1" x14ac:dyDescent="0.4">
      <c r="A17" s="4"/>
      <c r="B17" s="26" t="s">
        <v>41</v>
      </c>
      <c r="C17" s="212" t="s">
        <v>52</v>
      </c>
      <c r="D17" s="116" t="s">
        <v>57</v>
      </c>
      <c r="E17" s="59" t="s">
        <v>58</v>
      </c>
      <c r="F17" s="26" t="s">
        <v>349</v>
      </c>
      <c r="G17" s="127" t="s">
        <v>59</v>
      </c>
      <c r="H17" s="54" t="s">
        <v>60</v>
      </c>
      <c r="I17" s="29">
        <v>4</v>
      </c>
      <c r="J17" s="18"/>
      <c r="K17" s="18"/>
      <c r="L17" s="90">
        <v>1</v>
      </c>
      <c r="M17" s="18"/>
      <c r="N17" s="18"/>
      <c r="O17" s="90">
        <v>1</v>
      </c>
      <c r="P17" s="18"/>
      <c r="Q17" s="18"/>
      <c r="R17" s="90">
        <v>1</v>
      </c>
      <c r="S17" s="18"/>
      <c r="T17" s="18"/>
      <c r="U17" s="91">
        <v>1</v>
      </c>
      <c r="V17" s="195"/>
      <c r="W17" s="25" t="s">
        <v>40</v>
      </c>
    </row>
    <row r="18" spans="1:23" x14ac:dyDescent="0.4">
      <c r="A18" s="1">
        <v>3</v>
      </c>
      <c r="B18" s="182" t="s">
        <v>61</v>
      </c>
      <c r="C18" s="183"/>
      <c r="D18" s="183"/>
      <c r="E18" s="183"/>
      <c r="F18" s="183"/>
      <c r="G18" s="183"/>
      <c r="H18" s="183"/>
      <c r="I18" s="183"/>
      <c r="J18" s="183"/>
      <c r="K18" s="183"/>
      <c r="L18" s="183"/>
      <c r="M18" s="183"/>
      <c r="N18" s="183"/>
      <c r="O18" s="183"/>
      <c r="P18" s="183"/>
      <c r="Q18" s="183"/>
      <c r="R18" s="183"/>
      <c r="S18" s="183"/>
      <c r="T18" s="183"/>
      <c r="U18" s="183"/>
      <c r="V18" s="183"/>
      <c r="W18" s="184"/>
    </row>
    <row r="19" spans="1:23" x14ac:dyDescent="0.4">
      <c r="A19" s="4"/>
      <c r="B19" s="186" t="s">
        <v>5</v>
      </c>
      <c r="C19" s="187"/>
      <c r="D19" s="187"/>
      <c r="E19" s="187"/>
      <c r="F19" s="187"/>
      <c r="G19" s="187"/>
      <c r="H19" s="187"/>
      <c r="I19" s="187"/>
      <c r="J19" s="187"/>
      <c r="K19" s="187"/>
      <c r="L19" s="187"/>
      <c r="M19" s="187"/>
      <c r="N19" s="187"/>
      <c r="O19" s="187"/>
      <c r="P19" s="187"/>
      <c r="Q19" s="187"/>
      <c r="R19" s="187"/>
      <c r="S19" s="187"/>
      <c r="T19" s="187"/>
      <c r="U19" s="187"/>
      <c r="V19" s="187"/>
      <c r="W19" s="188"/>
    </row>
    <row r="20" spans="1:23" ht="16" customHeight="1" x14ac:dyDescent="0.4">
      <c r="A20" s="4"/>
      <c r="B20" s="174" t="s">
        <v>346</v>
      </c>
      <c r="C20" s="209" t="s">
        <v>7</v>
      </c>
      <c r="D20" s="174" t="s">
        <v>8</v>
      </c>
      <c r="E20" s="8"/>
      <c r="F20" s="175" t="s">
        <v>9</v>
      </c>
      <c r="G20" s="174" t="s">
        <v>10</v>
      </c>
      <c r="H20" s="174" t="s">
        <v>11</v>
      </c>
      <c r="I20" s="175" t="s">
        <v>12</v>
      </c>
      <c r="J20" s="178" t="s">
        <v>13</v>
      </c>
      <c r="K20" s="179"/>
      <c r="L20" s="179"/>
      <c r="M20" s="179"/>
      <c r="N20" s="179"/>
      <c r="O20" s="179"/>
      <c r="P20" s="179"/>
      <c r="Q20" s="179"/>
      <c r="R20" s="179"/>
      <c r="S20" s="179"/>
      <c r="T20" s="179"/>
      <c r="U20" s="180"/>
      <c r="V20" s="181" t="s">
        <v>14</v>
      </c>
      <c r="W20" s="174" t="s">
        <v>15</v>
      </c>
    </row>
    <row r="21" spans="1:23" x14ac:dyDescent="0.4">
      <c r="A21" s="4"/>
      <c r="B21" s="174"/>
      <c r="C21" s="210"/>
      <c r="D21" s="174"/>
      <c r="E21" s="75" t="s">
        <v>62</v>
      </c>
      <c r="F21" s="176"/>
      <c r="G21" s="174"/>
      <c r="H21" s="174"/>
      <c r="I21" s="176"/>
      <c r="J21" s="182" t="s">
        <v>63</v>
      </c>
      <c r="K21" s="183"/>
      <c r="L21" s="184"/>
      <c r="M21" s="182" t="s">
        <v>64</v>
      </c>
      <c r="N21" s="183"/>
      <c r="O21" s="184"/>
      <c r="P21" s="185" t="s">
        <v>19</v>
      </c>
      <c r="Q21" s="185"/>
      <c r="R21" s="185"/>
      <c r="S21" s="185" t="s">
        <v>20</v>
      </c>
      <c r="T21" s="185"/>
      <c r="U21" s="185"/>
      <c r="V21" s="181"/>
      <c r="W21" s="174"/>
    </row>
    <row r="22" spans="1:23" x14ac:dyDescent="0.4">
      <c r="A22" s="4"/>
      <c r="B22" s="174"/>
      <c r="C22" s="211"/>
      <c r="D22" s="174"/>
      <c r="E22" s="76"/>
      <c r="F22" s="177"/>
      <c r="G22" s="174"/>
      <c r="H22" s="174"/>
      <c r="I22" s="177"/>
      <c r="J22" s="9" t="s">
        <v>21</v>
      </c>
      <c r="K22" s="9" t="s">
        <v>22</v>
      </c>
      <c r="L22" s="9" t="s">
        <v>23</v>
      </c>
      <c r="M22" s="9" t="s">
        <v>24</v>
      </c>
      <c r="N22" s="9" t="s">
        <v>25</v>
      </c>
      <c r="O22" s="9" t="s">
        <v>26</v>
      </c>
      <c r="P22" s="9" t="s">
        <v>27</v>
      </c>
      <c r="Q22" s="9" t="s">
        <v>28</v>
      </c>
      <c r="R22" s="9" t="s">
        <v>29</v>
      </c>
      <c r="S22" s="7" t="s">
        <v>30</v>
      </c>
      <c r="T22" s="7" t="s">
        <v>31</v>
      </c>
      <c r="U22" s="7" t="s">
        <v>32</v>
      </c>
      <c r="V22" s="7" t="s">
        <v>33</v>
      </c>
      <c r="W22" s="174"/>
    </row>
    <row r="23" spans="1:23" ht="118.5" customHeight="1" x14ac:dyDescent="0.4">
      <c r="A23" s="4"/>
      <c r="B23" s="26" t="s">
        <v>34</v>
      </c>
      <c r="C23" s="69" t="s">
        <v>35</v>
      </c>
      <c r="D23" s="34" t="s">
        <v>65</v>
      </c>
      <c r="E23" s="80" t="s">
        <v>66</v>
      </c>
      <c r="F23" s="35" t="s">
        <v>67</v>
      </c>
      <c r="G23" s="36" t="s">
        <v>68</v>
      </c>
      <c r="H23" s="13" t="s">
        <v>69</v>
      </c>
      <c r="I23" s="13">
        <f t="shared" ref="I23:I27" si="0">SUM(J23:U23)</f>
        <v>8</v>
      </c>
      <c r="J23" s="89">
        <v>1</v>
      </c>
      <c r="K23" s="25"/>
      <c r="L23" s="25"/>
      <c r="M23" s="90">
        <v>1</v>
      </c>
      <c r="N23" s="25"/>
      <c r="O23" s="90">
        <v>1</v>
      </c>
      <c r="P23" s="90">
        <v>3</v>
      </c>
      <c r="Q23" s="25"/>
      <c r="R23" s="25"/>
      <c r="S23" s="90">
        <v>1</v>
      </c>
      <c r="T23" s="25"/>
      <c r="U23" s="91">
        <v>1</v>
      </c>
      <c r="V23" s="193">
        <v>27036</v>
      </c>
      <c r="W23" s="13" t="s">
        <v>70</v>
      </c>
    </row>
    <row r="24" spans="1:23" ht="134.5" customHeight="1" x14ac:dyDescent="0.4">
      <c r="B24" s="26" t="s">
        <v>34</v>
      </c>
      <c r="C24" s="33" t="s">
        <v>35</v>
      </c>
      <c r="D24" s="38" t="s">
        <v>71</v>
      </c>
      <c r="E24" s="83" t="s">
        <v>72</v>
      </c>
      <c r="F24" s="35" t="s">
        <v>350</v>
      </c>
      <c r="G24" s="37" t="s">
        <v>73</v>
      </c>
      <c r="H24" s="13" t="s">
        <v>69</v>
      </c>
      <c r="I24" s="13">
        <f t="shared" si="0"/>
        <v>4</v>
      </c>
      <c r="J24" s="25"/>
      <c r="K24" s="25"/>
      <c r="L24" s="25"/>
      <c r="M24" s="25"/>
      <c r="N24" s="25"/>
      <c r="O24" s="90">
        <v>2</v>
      </c>
      <c r="P24" s="90">
        <v>1</v>
      </c>
      <c r="Q24" s="90">
        <v>1</v>
      </c>
      <c r="R24" s="25"/>
      <c r="S24" s="25"/>
      <c r="T24" s="25"/>
      <c r="U24" s="13"/>
      <c r="V24" s="194"/>
      <c r="W24" s="13" t="s">
        <v>70</v>
      </c>
    </row>
    <row r="25" spans="1:23" ht="116" customHeight="1" x14ac:dyDescent="0.4">
      <c r="B25" s="33" t="s">
        <v>74</v>
      </c>
      <c r="C25" s="33" t="s">
        <v>75</v>
      </c>
      <c r="D25" s="38" t="s">
        <v>76</v>
      </c>
      <c r="E25" s="38" t="s">
        <v>77</v>
      </c>
      <c r="F25" s="39" t="s">
        <v>78</v>
      </c>
      <c r="G25" s="40" t="s">
        <v>79</v>
      </c>
      <c r="H25" s="16" t="s">
        <v>80</v>
      </c>
      <c r="I25" s="13">
        <v>1</v>
      </c>
      <c r="J25" s="25"/>
      <c r="K25" s="108"/>
      <c r="L25" s="25"/>
      <c r="M25" s="25"/>
      <c r="N25" s="25"/>
      <c r="O25" s="25"/>
      <c r="P25" s="25"/>
      <c r="Q25" s="90">
        <v>1</v>
      </c>
      <c r="R25" s="25"/>
      <c r="S25" s="25"/>
      <c r="T25" s="25"/>
      <c r="U25" s="13"/>
      <c r="V25" s="194"/>
      <c r="W25" s="13" t="s">
        <v>70</v>
      </c>
    </row>
    <row r="26" spans="1:23" ht="81.5" customHeight="1" x14ac:dyDescent="0.4">
      <c r="B26" s="26" t="s">
        <v>34</v>
      </c>
      <c r="C26" s="33" t="s">
        <v>35</v>
      </c>
      <c r="D26" s="73" t="s">
        <v>351</v>
      </c>
      <c r="E26" s="73" t="s">
        <v>81</v>
      </c>
      <c r="F26" s="74" t="s">
        <v>352</v>
      </c>
      <c r="G26" s="71" t="s">
        <v>353</v>
      </c>
      <c r="H26" s="72" t="s">
        <v>82</v>
      </c>
      <c r="I26" s="13">
        <f t="shared" si="0"/>
        <v>2</v>
      </c>
      <c r="J26" s="28"/>
      <c r="K26" s="28"/>
      <c r="L26" s="28"/>
      <c r="M26" s="28"/>
      <c r="N26" s="102">
        <v>1</v>
      </c>
      <c r="O26" s="28"/>
      <c r="P26" s="28"/>
      <c r="Q26" s="102">
        <v>1</v>
      </c>
      <c r="R26" s="28"/>
      <c r="S26" s="28"/>
      <c r="T26" s="28"/>
      <c r="U26" s="27"/>
      <c r="V26" s="194"/>
      <c r="W26" s="13" t="s">
        <v>70</v>
      </c>
    </row>
    <row r="27" spans="1:23" ht="93" customHeight="1" x14ac:dyDescent="0.4">
      <c r="B27" s="26" t="s">
        <v>34</v>
      </c>
      <c r="C27" s="33" t="s">
        <v>35</v>
      </c>
      <c r="D27" s="32" t="s">
        <v>354</v>
      </c>
      <c r="E27" s="31" t="s">
        <v>83</v>
      </c>
      <c r="F27" s="128" t="s">
        <v>424</v>
      </c>
      <c r="G27" s="13" t="s">
        <v>84</v>
      </c>
      <c r="H27" s="13" t="s">
        <v>85</v>
      </c>
      <c r="I27" s="13">
        <f t="shared" si="0"/>
        <v>4</v>
      </c>
      <c r="J27" s="29"/>
      <c r="K27" s="29"/>
      <c r="L27" s="99">
        <v>1</v>
      </c>
      <c r="M27" s="29"/>
      <c r="N27" s="29"/>
      <c r="O27" s="99">
        <v>1</v>
      </c>
      <c r="P27" s="29"/>
      <c r="Q27" s="29"/>
      <c r="R27" s="99">
        <v>1</v>
      </c>
      <c r="S27" s="29"/>
      <c r="T27" s="29"/>
      <c r="U27" s="99">
        <v>1</v>
      </c>
      <c r="V27" s="194"/>
      <c r="W27" s="13" t="s">
        <v>70</v>
      </c>
    </row>
    <row r="28" spans="1:23" ht="118" customHeight="1" x14ac:dyDescent="0.4">
      <c r="B28" s="26" t="s">
        <v>34</v>
      </c>
      <c r="C28" s="33" t="s">
        <v>35</v>
      </c>
      <c r="D28" s="150" t="s">
        <v>86</v>
      </c>
      <c r="E28" s="42" t="s">
        <v>87</v>
      </c>
      <c r="F28" s="41" t="s">
        <v>355</v>
      </c>
      <c r="G28" s="13" t="s">
        <v>88</v>
      </c>
      <c r="H28" s="13" t="s">
        <v>69</v>
      </c>
      <c r="I28" s="13">
        <f>SUM(J28:U28)</f>
        <v>2</v>
      </c>
      <c r="J28" s="25"/>
      <c r="K28" s="25"/>
      <c r="L28" s="25"/>
      <c r="M28" s="25"/>
      <c r="N28" s="25"/>
      <c r="O28" s="90">
        <v>1</v>
      </c>
      <c r="P28" s="25"/>
      <c r="Q28" s="25"/>
      <c r="R28" s="25"/>
      <c r="S28" s="25"/>
      <c r="T28" s="25"/>
      <c r="U28" s="91">
        <v>1</v>
      </c>
      <c r="V28" s="195"/>
      <c r="W28" s="13" t="s">
        <v>70</v>
      </c>
    </row>
    <row r="29" spans="1:23" x14ac:dyDescent="0.4">
      <c r="A29" s="4">
        <v>4</v>
      </c>
      <c r="B29" s="182" t="s">
        <v>89</v>
      </c>
      <c r="C29" s="183"/>
      <c r="D29" s="183"/>
      <c r="E29" s="183"/>
      <c r="F29" s="183"/>
      <c r="G29" s="183"/>
      <c r="H29" s="183"/>
      <c r="I29" s="183"/>
      <c r="J29" s="183"/>
      <c r="K29" s="183"/>
      <c r="L29" s="183"/>
      <c r="M29" s="183"/>
      <c r="N29" s="183"/>
      <c r="O29" s="183"/>
      <c r="P29" s="183"/>
      <c r="Q29" s="183"/>
      <c r="R29" s="183"/>
      <c r="S29" s="183"/>
      <c r="T29" s="183"/>
      <c r="U29" s="183"/>
      <c r="V29" s="183"/>
      <c r="W29" s="184"/>
    </row>
    <row r="30" spans="1:23" x14ac:dyDescent="0.4">
      <c r="A30" s="4"/>
      <c r="B30" s="189" t="s">
        <v>5</v>
      </c>
      <c r="C30" s="189"/>
      <c r="D30" s="189"/>
      <c r="E30" s="189"/>
      <c r="F30" s="189"/>
      <c r="G30" s="189"/>
      <c r="H30" s="189"/>
      <c r="I30" s="189"/>
      <c r="J30" s="189"/>
      <c r="K30" s="189"/>
      <c r="L30" s="189"/>
      <c r="M30" s="189"/>
      <c r="N30" s="189"/>
      <c r="O30" s="189"/>
      <c r="P30" s="189"/>
      <c r="Q30" s="189"/>
      <c r="R30" s="189"/>
      <c r="S30" s="189"/>
      <c r="T30" s="189"/>
      <c r="U30" s="189"/>
      <c r="V30" s="189"/>
      <c r="W30" s="190"/>
    </row>
    <row r="31" spans="1:23" ht="16" customHeight="1" x14ac:dyDescent="0.4">
      <c r="A31" s="4"/>
      <c r="B31" s="174" t="s">
        <v>346</v>
      </c>
      <c r="C31" s="209" t="s">
        <v>7</v>
      </c>
      <c r="D31" s="174" t="s">
        <v>8</v>
      </c>
      <c r="E31" s="8"/>
      <c r="F31" s="175" t="s">
        <v>9</v>
      </c>
      <c r="G31" s="174" t="s">
        <v>10</v>
      </c>
      <c r="H31" s="174" t="s">
        <v>11</v>
      </c>
      <c r="I31" s="175" t="s">
        <v>12</v>
      </c>
      <c r="J31" s="178" t="s">
        <v>13</v>
      </c>
      <c r="K31" s="179"/>
      <c r="L31" s="179"/>
      <c r="M31" s="179"/>
      <c r="N31" s="179"/>
      <c r="O31" s="179"/>
      <c r="P31" s="179"/>
      <c r="Q31" s="179"/>
      <c r="R31" s="179"/>
      <c r="S31" s="179"/>
      <c r="T31" s="179"/>
      <c r="U31" s="180"/>
      <c r="V31" s="181" t="s">
        <v>14</v>
      </c>
      <c r="W31" s="174" t="s">
        <v>15</v>
      </c>
    </row>
    <row r="32" spans="1:23" x14ac:dyDescent="0.4">
      <c r="A32" s="4"/>
      <c r="B32" s="174"/>
      <c r="C32" s="210"/>
      <c r="D32" s="174"/>
      <c r="E32" s="75" t="s">
        <v>62</v>
      </c>
      <c r="F32" s="176"/>
      <c r="G32" s="174"/>
      <c r="H32" s="174"/>
      <c r="I32" s="176"/>
      <c r="J32" s="182" t="s">
        <v>63</v>
      </c>
      <c r="K32" s="183"/>
      <c r="L32" s="184"/>
      <c r="M32" s="182" t="s">
        <v>64</v>
      </c>
      <c r="N32" s="183"/>
      <c r="O32" s="184"/>
      <c r="P32" s="185" t="s">
        <v>19</v>
      </c>
      <c r="Q32" s="185"/>
      <c r="R32" s="185"/>
      <c r="S32" s="185" t="s">
        <v>20</v>
      </c>
      <c r="T32" s="185"/>
      <c r="U32" s="185"/>
      <c r="V32" s="181"/>
      <c r="W32" s="174"/>
    </row>
    <row r="33" spans="1:23" x14ac:dyDescent="0.4">
      <c r="A33" s="4"/>
      <c r="B33" s="174"/>
      <c r="C33" s="211"/>
      <c r="D33" s="174"/>
      <c r="E33" s="76"/>
      <c r="F33" s="177"/>
      <c r="G33" s="174"/>
      <c r="H33" s="174"/>
      <c r="I33" s="177"/>
      <c r="J33" s="9" t="s">
        <v>21</v>
      </c>
      <c r="K33" s="9" t="s">
        <v>22</v>
      </c>
      <c r="L33" s="9" t="s">
        <v>23</v>
      </c>
      <c r="M33" s="9" t="s">
        <v>24</v>
      </c>
      <c r="N33" s="9" t="s">
        <v>25</v>
      </c>
      <c r="O33" s="9" t="s">
        <v>26</v>
      </c>
      <c r="P33" s="9" t="s">
        <v>27</v>
      </c>
      <c r="Q33" s="9" t="s">
        <v>28</v>
      </c>
      <c r="R33" s="9" t="s">
        <v>29</v>
      </c>
      <c r="S33" s="7" t="s">
        <v>30</v>
      </c>
      <c r="T33" s="7" t="s">
        <v>31</v>
      </c>
      <c r="U33" s="7" t="s">
        <v>32</v>
      </c>
      <c r="V33" s="7" t="s">
        <v>33</v>
      </c>
      <c r="W33" s="174"/>
    </row>
    <row r="34" spans="1:23" ht="87" customHeight="1" x14ac:dyDescent="0.4">
      <c r="A34" s="4"/>
      <c r="B34" s="33" t="s">
        <v>34</v>
      </c>
      <c r="C34" s="33" t="s">
        <v>90</v>
      </c>
      <c r="D34" s="151" t="s">
        <v>91</v>
      </c>
      <c r="E34" s="31" t="s">
        <v>92</v>
      </c>
      <c r="F34" s="215" t="s">
        <v>93</v>
      </c>
      <c r="G34" s="129" t="s">
        <v>94</v>
      </c>
      <c r="H34" s="21" t="s">
        <v>95</v>
      </c>
      <c r="I34" s="45">
        <v>0.9</v>
      </c>
      <c r="J34" s="23"/>
      <c r="K34" s="23"/>
      <c r="L34" s="92">
        <v>0.25</v>
      </c>
      <c r="M34" s="23"/>
      <c r="N34" s="23"/>
      <c r="O34" s="92">
        <v>0.25</v>
      </c>
      <c r="P34" s="24"/>
      <c r="Q34" s="24"/>
      <c r="R34" s="93">
        <v>0.25</v>
      </c>
      <c r="S34" s="24"/>
      <c r="T34" s="93">
        <v>0.15</v>
      </c>
      <c r="U34" s="22"/>
      <c r="V34" s="193">
        <v>31550040</v>
      </c>
      <c r="W34" s="13" t="s">
        <v>96</v>
      </c>
    </row>
    <row r="35" spans="1:23" ht="181.5" customHeight="1" x14ac:dyDescent="0.4">
      <c r="A35" s="4"/>
      <c r="B35" s="33" t="s">
        <v>34</v>
      </c>
      <c r="C35" s="33" t="s">
        <v>90</v>
      </c>
      <c r="D35" s="151" t="s">
        <v>97</v>
      </c>
      <c r="E35" s="130" t="s">
        <v>98</v>
      </c>
      <c r="F35" s="113" t="s">
        <v>99</v>
      </c>
      <c r="G35" s="131" t="s">
        <v>100</v>
      </c>
      <c r="H35" s="13" t="s">
        <v>95</v>
      </c>
      <c r="I35" s="46">
        <f>SUM(J35:U35)</f>
        <v>5</v>
      </c>
      <c r="J35" s="90">
        <v>2</v>
      </c>
      <c r="K35" s="25"/>
      <c r="L35" s="25"/>
      <c r="M35" s="90">
        <v>1</v>
      </c>
      <c r="N35" s="25"/>
      <c r="O35" s="25"/>
      <c r="P35" s="90">
        <v>1</v>
      </c>
      <c r="Q35" s="25"/>
      <c r="R35" s="25"/>
      <c r="S35" s="90">
        <v>1</v>
      </c>
      <c r="T35" s="25"/>
      <c r="U35" s="25"/>
      <c r="V35" s="194"/>
      <c r="W35" s="13" t="s">
        <v>96</v>
      </c>
    </row>
    <row r="36" spans="1:23" ht="86" customHeight="1" x14ac:dyDescent="0.4">
      <c r="A36" s="4"/>
      <c r="B36" s="33" t="s">
        <v>34</v>
      </c>
      <c r="C36" s="33" t="s">
        <v>90</v>
      </c>
      <c r="D36" s="151" t="s">
        <v>101</v>
      </c>
      <c r="E36" s="31" t="s">
        <v>102</v>
      </c>
      <c r="F36" s="132" t="s">
        <v>103</v>
      </c>
      <c r="G36" s="131" t="s">
        <v>356</v>
      </c>
      <c r="H36" s="13" t="s">
        <v>104</v>
      </c>
      <c r="I36" s="46">
        <f>SUM(J36:U36)</f>
        <v>4</v>
      </c>
      <c r="J36" s="25"/>
      <c r="K36" s="25"/>
      <c r="L36" s="90">
        <v>1</v>
      </c>
      <c r="M36" s="25"/>
      <c r="N36" s="25"/>
      <c r="O36" s="90">
        <v>1</v>
      </c>
      <c r="P36" s="25"/>
      <c r="Q36" s="25"/>
      <c r="R36" s="90">
        <v>1</v>
      </c>
      <c r="S36" s="25"/>
      <c r="T36" s="25"/>
      <c r="U36" s="91">
        <v>1</v>
      </c>
      <c r="V36" s="194"/>
      <c r="W36" s="13" t="s">
        <v>96</v>
      </c>
    </row>
    <row r="37" spans="1:23" ht="98.5" customHeight="1" x14ac:dyDescent="0.4">
      <c r="A37" s="4"/>
      <c r="B37" s="33" t="s">
        <v>34</v>
      </c>
      <c r="C37" s="33" t="s">
        <v>90</v>
      </c>
      <c r="D37" s="152" t="s">
        <v>105</v>
      </c>
      <c r="E37" s="31" t="s">
        <v>106</v>
      </c>
      <c r="F37" s="113" t="s">
        <v>107</v>
      </c>
      <c r="G37" s="131" t="s">
        <v>108</v>
      </c>
      <c r="H37" s="13" t="s">
        <v>104</v>
      </c>
      <c r="I37" s="13">
        <v>9</v>
      </c>
      <c r="J37" s="25"/>
      <c r="K37" s="90">
        <v>1</v>
      </c>
      <c r="L37" s="90">
        <v>1</v>
      </c>
      <c r="M37" s="90">
        <v>1</v>
      </c>
      <c r="N37" s="90">
        <v>1</v>
      </c>
      <c r="O37" s="90">
        <v>1</v>
      </c>
      <c r="P37" s="90">
        <v>1</v>
      </c>
      <c r="Q37" s="25"/>
      <c r="R37" s="25"/>
      <c r="S37" s="90">
        <v>1</v>
      </c>
      <c r="T37" s="90">
        <v>1</v>
      </c>
      <c r="U37" s="91">
        <v>1</v>
      </c>
      <c r="V37" s="194"/>
      <c r="W37" s="13" t="s">
        <v>96</v>
      </c>
    </row>
    <row r="38" spans="1:23" ht="113.5" customHeight="1" x14ac:dyDescent="0.4">
      <c r="A38" s="4"/>
      <c r="B38" s="33" t="s">
        <v>34</v>
      </c>
      <c r="C38" s="33" t="s">
        <v>90</v>
      </c>
      <c r="D38" s="151" t="s">
        <v>109</v>
      </c>
      <c r="E38" s="31" t="s">
        <v>110</v>
      </c>
      <c r="F38" s="113" t="s">
        <v>111</v>
      </c>
      <c r="G38" s="131" t="s">
        <v>112</v>
      </c>
      <c r="H38" s="13" t="s">
        <v>104</v>
      </c>
      <c r="I38" s="46">
        <v>12</v>
      </c>
      <c r="J38" s="90">
        <v>1</v>
      </c>
      <c r="K38" s="90">
        <v>1</v>
      </c>
      <c r="L38" s="90">
        <v>1</v>
      </c>
      <c r="M38" s="90">
        <v>1</v>
      </c>
      <c r="N38" s="90">
        <v>1</v>
      </c>
      <c r="O38" s="90">
        <v>1</v>
      </c>
      <c r="P38" s="90">
        <v>1</v>
      </c>
      <c r="Q38" s="90">
        <v>1</v>
      </c>
      <c r="R38" s="90">
        <v>1</v>
      </c>
      <c r="S38" s="90">
        <v>1</v>
      </c>
      <c r="T38" s="90">
        <v>1</v>
      </c>
      <c r="U38" s="91">
        <v>1</v>
      </c>
      <c r="V38" s="194"/>
      <c r="W38" s="13" t="s">
        <v>96</v>
      </c>
    </row>
    <row r="39" spans="1:23" ht="112.5" customHeight="1" x14ac:dyDescent="0.4">
      <c r="A39" s="4"/>
      <c r="B39" s="33" t="s">
        <v>34</v>
      </c>
      <c r="C39" s="33" t="s">
        <v>90</v>
      </c>
      <c r="D39" s="152" t="s">
        <v>113</v>
      </c>
      <c r="E39" s="31" t="s">
        <v>114</v>
      </c>
      <c r="F39" s="113" t="s">
        <v>115</v>
      </c>
      <c r="G39" s="131" t="s">
        <v>116</v>
      </c>
      <c r="H39" s="13" t="s">
        <v>104</v>
      </c>
      <c r="I39" s="13">
        <v>1</v>
      </c>
      <c r="J39" s="25"/>
      <c r="K39" s="25"/>
      <c r="L39" s="25"/>
      <c r="M39" s="25"/>
      <c r="N39" s="25"/>
      <c r="O39" s="90">
        <v>1</v>
      </c>
      <c r="P39" s="25"/>
      <c r="Q39" s="25"/>
      <c r="R39" s="25"/>
      <c r="S39" s="25"/>
      <c r="T39" s="25"/>
      <c r="U39" s="13"/>
      <c r="V39" s="195"/>
      <c r="W39" s="13" t="s">
        <v>96</v>
      </c>
    </row>
    <row r="40" spans="1:23" x14ac:dyDescent="0.4">
      <c r="A40" s="4">
        <v>5</v>
      </c>
      <c r="B40" s="182" t="s">
        <v>117</v>
      </c>
      <c r="C40" s="183"/>
      <c r="D40" s="183"/>
      <c r="E40" s="183"/>
      <c r="F40" s="183"/>
      <c r="G40" s="183"/>
      <c r="H40" s="183"/>
      <c r="I40" s="183"/>
      <c r="J40" s="183"/>
      <c r="K40" s="183"/>
      <c r="L40" s="183"/>
      <c r="M40" s="183"/>
      <c r="N40" s="183"/>
      <c r="O40" s="183"/>
      <c r="P40" s="183"/>
      <c r="Q40" s="183"/>
      <c r="R40" s="183"/>
      <c r="S40" s="183"/>
      <c r="T40" s="183"/>
      <c r="U40" s="183"/>
      <c r="V40" s="183"/>
      <c r="W40" s="184"/>
    </row>
    <row r="41" spans="1:23" x14ac:dyDescent="0.4">
      <c r="A41" s="4"/>
      <c r="B41" s="186" t="s">
        <v>5</v>
      </c>
      <c r="C41" s="187"/>
      <c r="D41" s="187"/>
      <c r="E41" s="187"/>
      <c r="F41" s="187"/>
      <c r="G41" s="187"/>
      <c r="H41" s="187"/>
      <c r="I41" s="187"/>
      <c r="J41" s="187"/>
      <c r="K41" s="187"/>
      <c r="L41" s="187"/>
      <c r="M41" s="187"/>
      <c r="N41" s="187"/>
      <c r="O41" s="187"/>
      <c r="P41" s="187"/>
      <c r="Q41" s="187"/>
      <c r="R41" s="187"/>
      <c r="S41" s="187"/>
      <c r="T41" s="187"/>
      <c r="U41" s="187"/>
      <c r="V41" s="187"/>
      <c r="W41" s="188"/>
    </row>
    <row r="42" spans="1:23" ht="16" customHeight="1" x14ac:dyDescent="0.4">
      <c r="A42" s="4"/>
      <c r="B42" s="174" t="s">
        <v>346</v>
      </c>
      <c r="C42" s="209" t="s">
        <v>7</v>
      </c>
      <c r="D42" s="174" t="s">
        <v>8</v>
      </c>
      <c r="E42" s="8"/>
      <c r="F42" s="175" t="s">
        <v>9</v>
      </c>
      <c r="G42" s="174" t="s">
        <v>10</v>
      </c>
      <c r="H42" s="174" t="s">
        <v>11</v>
      </c>
      <c r="I42" s="175" t="s">
        <v>12</v>
      </c>
      <c r="J42" s="178" t="s">
        <v>13</v>
      </c>
      <c r="K42" s="179"/>
      <c r="L42" s="179"/>
      <c r="M42" s="179"/>
      <c r="N42" s="179"/>
      <c r="O42" s="179"/>
      <c r="P42" s="179"/>
      <c r="Q42" s="179"/>
      <c r="R42" s="179"/>
      <c r="S42" s="179"/>
      <c r="T42" s="179"/>
      <c r="U42" s="180"/>
      <c r="V42" s="181" t="s">
        <v>14</v>
      </c>
      <c r="W42" s="174" t="s">
        <v>15</v>
      </c>
    </row>
    <row r="43" spans="1:23" x14ac:dyDescent="0.4">
      <c r="A43" s="4"/>
      <c r="B43" s="174"/>
      <c r="C43" s="210"/>
      <c r="D43" s="174"/>
      <c r="E43" s="75" t="s">
        <v>62</v>
      </c>
      <c r="F43" s="176"/>
      <c r="G43" s="174"/>
      <c r="H43" s="174"/>
      <c r="I43" s="176"/>
      <c r="J43" s="182" t="s">
        <v>63</v>
      </c>
      <c r="K43" s="183"/>
      <c r="L43" s="184"/>
      <c r="M43" s="182" t="s">
        <v>64</v>
      </c>
      <c r="N43" s="183"/>
      <c r="O43" s="184"/>
      <c r="P43" s="185" t="s">
        <v>19</v>
      </c>
      <c r="Q43" s="185"/>
      <c r="R43" s="185"/>
      <c r="S43" s="185" t="s">
        <v>20</v>
      </c>
      <c r="T43" s="185"/>
      <c r="U43" s="185"/>
      <c r="V43" s="181"/>
      <c r="W43" s="174"/>
    </row>
    <row r="44" spans="1:23" x14ac:dyDescent="0.4">
      <c r="A44" s="4"/>
      <c r="B44" s="174"/>
      <c r="C44" s="211"/>
      <c r="D44" s="174"/>
      <c r="E44" s="76"/>
      <c r="F44" s="177"/>
      <c r="G44" s="174"/>
      <c r="H44" s="174"/>
      <c r="I44" s="177"/>
      <c r="J44" s="9" t="s">
        <v>21</v>
      </c>
      <c r="K44" s="9" t="s">
        <v>22</v>
      </c>
      <c r="L44" s="9" t="s">
        <v>23</v>
      </c>
      <c r="M44" s="9" t="s">
        <v>24</v>
      </c>
      <c r="N44" s="9" t="s">
        <v>25</v>
      </c>
      <c r="O44" s="9" t="s">
        <v>26</v>
      </c>
      <c r="P44" s="9" t="s">
        <v>27</v>
      </c>
      <c r="Q44" s="9" t="s">
        <v>28</v>
      </c>
      <c r="R44" s="9" t="s">
        <v>29</v>
      </c>
      <c r="S44" s="7" t="s">
        <v>30</v>
      </c>
      <c r="T44" s="7" t="s">
        <v>31</v>
      </c>
      <c r="U44" s="7" t="s">
        <v>32</v>
      </c>
      <c r="V44" s="7" t="s">
        <v>33</v>
      </c>
      <c r="W44" s="174"/>
    </row>
    <row r="45" spans="1:23" ht="109.5" customHeight="1" x14ac:dyDescent="0.4">
      <c r="A45" s="4"/>
      <c r="B45" s="33" t="s">
        <v>41</v>
      </c>
      <c r="C45" s="69" t="s">
        <v>118</v>
      </c>
      <c r="D45" s="216" t="s">
        <v>357</v>
      </c>
      <c r="E45" s="117" t="s">
        <v>119</v>
      </c>
      <c r="F45" s="118" t="s">
        <v>358</v>
      </c>
      <c r="G45" s="119" t="s">
        <v>120</v>
      </c>
      <c r="H45" s="16" t="s">
        <v>121</v>
      </c>
      <c r="I45" s="50">
        <v>4</v>
      </c>
      <c r="J45" s="23"/>
      <c r="K45" s="23"/>
      <c r="L45" s="94">
        <v>1</v>
      </c>
      <c r="M45" s="23"/>
      <c r="N45" s="23"/>
      <c r="O45" s="94">
        <v>1</v>
      </c>
      <c r="P45" s="24"/>
      <c r="Q45" s="24"/>
      <c r="R45" s="95">
        <v>1</v>
      </c>
      <c r="S45" s="24"/>
      <c r="T45" s="24"/>
      <c r="U45" s="96">
        <v>1</v>
      </c>
      <c r="V45" s="193">
        <v>4006008</v>
      </c>
      <c r="W45" s="51" t="s">
        <v>122</v>
      </c>
    </row>
    <row r="46" spans="1:23" ht="84.5" customHeight="1" x14ac:dyDescent="0.4">
      <c r="A46" s="4"/>
      <c r="B46" s="33" t="s">
        <v>41</v>
      </c>
      <c r="C46" s="69" t="s">
        <v>123</v>
      </c>
      <c r="D46" s="217" t="s">
        <v>124</v>
      </c>
      <c r="E46" s="84" t="s">
        <v>125</v>
      </c>
      <c r="F46" s="120" t="s">
        <v>126</v>
      </c>
      <c r="G46" s="121" t="s">
        <v>359</v>
      </c>
      <c r="H46" s="16" t="s">
        <v>121</v>
      </c>
      <c r="I46" s="50">
        <v>4</v>
      </c>
      <c r="J46" s="25"/>
      <c r="K46" s="25"/>
      <c r="L46" s="90">
        <v>1</v>
      </c>
      <c r="M46" s="25"/>
      <c r="N46" s="25"/>
      <c r="O46" s="90">
        <v>1</v>
      </c>
      <c r="P46" s="25"/>
      <c r="Q46" s="25"/>
      <c r="R46" s="90">
        <v>1</v>
      </c>
      <c r="S46" s="25"/>
      <c r="T46" s="25"/>
      <c r="U46" s="91">
        <v>1</v>
      </c>
      <c r="V46" s="194"/>
      <c r="W46" s="51" t="s">
        <v>122</v>
      </c>
    </row>
    <row r="47" spans="1:23" ht="73" customHeight="1" x14ac:dyDescent="0.4">
      <c r="B47" s="64" t="s">
        <v>41</v>
      </c>
      <c r="C47" s="70" t="s">
        <v>425</v>
      </c>
      <c r="D47" s="162" t="s">
        <v>127</v>
      </c>
      <c r="E47" s="122" t="s">
        <v>128</v>
      </c>
      <c r="F47" s="123" t="s">
        <v>129</v>
      </c>
      <c r="G47" s="114" t="s">
        <v>130</v>
      </c>
      <c r="H47" s="21" t="s">
        <v>117</v>
      </c>
      <c r="I47" s="22">
        <v>4</v>
      </c>
      <c r="J47" s="65"/>
      <c r="K47" s="65"/>
      <c r="L47" s="97">
        <v>1</v>
      </c>
      <c r="M47" s="66"/>
      <c r="N47" s="66"/>
      <c r="O47" s="97">
        <v>1</v>
      </c>
      <c r="P47" s="66"/>
      <c r="Q47" s="66"/>
      <c r="R47" s="97">
        <v>1</v>
      </c>
      <c r="S47" s="66"/>
      <c r="T47" s="66"/>
      <c r="U47" s="97">
        <v>1</v>
      </c>
      <c r="V47" s="195"/>
      <c r="W47" s="67" t="s">
        <v>122</v>
      </c>
    </row>
    <row r="48" spans="1:23" x14ac:dyDescent="0.4">
      <c r="A48" s="4">
        <v>6</v>
      </c>
      <c r="B48" s="182" t="s">
        <v>131</v>
      </c>
      <c r="C48" s="183"/>
      <c r="D48" s="183"/>
      <c r="E48" s="183"/>
      <c r="F48" s="183"/>
      <c r="G48" s="183"/>
      <c r="H48" s="183"/>
      <c r="I48" s="183"/>
      <c r="J48" s="183"/>
      <c r="K48" s="183"/>
      <c r="L48" s="183"/>
      <c r="M48" s="183"/>
      <c r="N48" s="183"/>
      <c r="O48" s="183"/>
      <c r="P48" s="183"/>
      <c r="Q48" s="183"/>
      <c r="R48" s="183"/>
      <c r="S48" s="183"/>
      <c r="T48" s="183"/>
      <c r="U48" s="183"/>
      <c r="V48" s="183"/>
      <c r="W48" s="184"/>
    </row>
    <row r="49" spans="1:23" x14ac:dyDescent="0.4">
      <c r="A49" s="4"/>
      <c r="B49" s="186" t="s">
        <v>5</v>
      </c>
      <c r="C49" s="187"/>
      <c r="D49" s="187"/>
      <c r="E49" s="187"/>
      <c r="F49" s="187"/>
      <c r="G49" s="187"/>
      <c r="H49" s="187"/>
      <c r="I49" s="187"/>
      <c r="J49" s="187"/>
      <c r="K49" s="187"/>
      <c r="L49" s="187"/>
      <c r="M49" s="187"/>
      <c r="N49" s="187"/>
      <c r="O49" s="187"/>
      <c r="P49" s="187"/>
      <c r="Q49" s="187"/>
      <c r="R49" s="187"/>
      <c r="S49" s="187"/>
      <c r="T49" s="187"/>
      <c r="U49" s="187"/>
      <c r="V49" s="187"/>
      <c r="W49" s="188"/>
    </row>
    <row r="50" spans="1:23" ht="16" customHeight="1" x14ac:dyDescent="0.4">
      <c r="A50" s="4"/>
      <c r="B50" s="174" t="s">
        <v>346</v>
      </c>
      <c r="C50" s="209" t="s">
        <v>7</v>
      </c>
      <c r="D50" s="174" t="s">
        <v>8</v>
      </c>
      <c r="E50" s="8"/>
      <c r="F50" s="175" t="s">
        <v>9</v>
      </c>
      <c r="G50" s="174" t="s">
        <v>10</v>
      </c>
      <c r="H50" s="174" t="s">
        <v>11</v>
      </c>
      <c r="I50" s="175" t="s">
        <v>12</v>
      </c>
      <c r="J50" s="178" t="s">
        <v>13</v>
      </c>
      <c r="K50" s="179"/>
      <c r="L50" s="179"/>
      <c r="M50" s="179"/>
      <c r="N50" s="179"/>
      <c r="O50" s="179"/>
      <c r="P50" s="179"/>
      <c r="Q50" s="179"/>
      <c r="R50" s="179"/>
      <c r="S50" s="179"/>
      <c r="T50" s="179"/>
      <c r="U50" s="180"/>
      <c r="V50" s="181" t="s">
        <v>14</v>
      </c>
      <c r="W50" s="174" t="s">
        <v>15</v>
      </c>
    </row>
    <row r="51" spans="1:23" x14ac:dyDescent="0.4">
      <c r="A51" s="4"/>
      <c r="B51" s="174"/>
      <c r="C51" s="210"/>
      <c r="D51" s="174"/>
      <c r="E51" s="75" t="s">
        <v>62</v>
      </c>
      <c r="F51" s="176"/>
      <c r="G51" s="174"/>
      <c r="H51" s="174"/>
      <c r="I51" s="176"/>
      <c r="J51" s="182" t="s">
        <v>63</v>
      </c>
      <c r="K51" s="183"/>
      <c r="L51" s="184"/>
      <c r="M51" s="182" t="s">
        <v>64</v>
      </c>
      <c r="N51" s="183"/>
      <c r="O51" s="184"/>
      <c r="P51" s="185" t="s">
        <v>19</v>
      </c>
      <c r="Q51" s="185"/>
      <c r="R51" s="185"/>
      <c r="S51" s="185" t="s">
        <v>20</v>
      </c>
      <c r="T51" s="185"/>
      <c r="U51" s="185"/>
      <c r="V51" s="181"/>
      <c r="W51" s="174"/>
    </row>
    <row r="52" spans="1:23" x14ac:dyDescent="0.4">
      <c r="A52" s="4"/>
      <c r="B52" s="174"/>
      <c r="C52" s="211"/>
      <c r="D52" s="174"/>
      <c r="E52" s="76"/>
      <c r="F52" s="177"/>
      <c r="G52" s="174"/>
      <c r="H52" s="174"/>
      <c r="I52" s="177"/>
      <c r="J52" s="9" t="s">
        <v>21</v>
      </c>
      <c r="K52" s="9" t="s">
        <v>22</v>
      </c>
      <c r="L52" s="9" t="s">
        <v>23</v>
      </c>
      <c r="M52" s="9" t="s">
        <v>24</v>
      </c>
      <c r="N52" s="9" t="s">
        <v>25</v>
      </c>
      <c r="O52" s="9" t="s">
        <v>26</v>
      </c>
      <c r="P52" s="9" t="s">
        <v>27</v>
      </c>
      <c r="Q52" s="9" t="s">
        <v>28</v>
      </c>
      <c r="R52" s="9" t="s">
        <v>29</v>
      </c>
      <c r="S52" s="7" t="s">
        <v>30</v>
      </c>
      <c r="T52" s="7" t="s">
        <v>31</v>
      </c>
      <c r="U52" s="7" t="s">
        <v>32</v>
      </c>
      <c r="V52" s="7" t="s">
        <v>33</v>
      </c>
      <c r="W52" s="174"/>
    </row>
    <row r="53" spans="1:23" ht="123.5" customHeight="1" x14ac:dyDescent="0.4">
      <c r="A53" s="4"/>
      <c r="B53" s="33" t="s">
        <v>34</v>
      </c>
      <c r="C53" s="33" t="s">
        <v>35</v>
      </c>
      <c r="D53" s="152" t="s">
        <v>132</v>
      </c>
      <c r="E53" s="31" t="s">
        <v>133</v>
      </c>
      <c r="F53" s="111" t="s">
        <v>360</v>
      </c>
      <c r="G53" s="112" t="s">
        <v>134</v>
      </c>
      <c r="H53" s="36" t="s">
        <v>135</v>
      </c>
      <c r="I53" s="13">
        <f>SUM(J53:U53)</f>
        <v>1</v>
      </c>
      <c r="J53" s="23"/>
      <c r="K53" s="23"/>
      <c r="L53" s="23"/>
      <c r="M53" s="23"/>
      <c r="N53" s="25"/>
      <c r="P53" s="25"/>
      <c r="Q53" s="25"/>
      <c r="S53" s="90">
        <v>1</v>
      </c>
      <c r="T53" s="25"/>
      <c r="U53" s="13"/>
      <c r="V53" s="193">
        <v>5128024</v>
      </c>
      <c r="W53" s="13" t="s">
        <v>136</v>
      </c>
    </row>
    <row r="54" spans="1:23" ht="101.5" customHeight="1" x14ac:dyDescent="0.4">
      <c r="A54" s="4"/>
      <c r="B54" s="33" t="s">
        <v>74</v>
      </c>
      <c r="C54" s="33" t="s">
        <v>137</v>
      </c>
      <c r="D54" s="152" t="s">
        <v>138</v>
      </c>
      <c r="E54" s="81" t="s">
        <v>139</v>
      </c>
      <c r="F54" s="113" t="s">
        <v>140</v>
      </c>
      <c r="G54" s="114" t="s">
        <v>141</v>
      </c>
      <c r="H54" s="36" t="s">
        <v>142</v>
      </c>
      <c r="I54" s="13">
        <f>SUM(J54:U54)</f>
        <v>4</v>
      </c>
      <c r="J54" s="25"/>
      <c r="K54" s="25"/>
      <c r="L54" s="90">
        <v>1</v>
      </c>
      <c r="M54" s="25"/>
      <c r="N54" s="25"/>
      <c r="O54" s="90">
        <v>1</v>
      </c>
      <c r="P54" s="25"/>
      <c r="Q54" s="25"/>
      <c r="R54" s="90">
        <v>1</v>
      </c>
      <c r="S54" s="25"/>
      <c r="T54" s="25"/>
      <c r="U54" s="91">
        <v>1</v>
      </c>
      <c r="V54" s="195"/>
      <c r="W54" s="13" t="s">
        <v>136</v>
      </c>
    </row>
    <row r="55" spans="1:23" x14ac:dyDescent="0.4">
      <c r="A55" s="1">
        <v>7</v>
      </c>
      <c r="B55" s="182" t="s">
        <v>143</v>
      </c>
      <c r="C55" s="183"/>
      <c r="D55" s="183"/>
      <c r="E55" s="183"/>
      <c r="F55" s="183"/>
      <c r="G55" s="183"/>
      <c r="H55" s="183"/>
      <c r="I55" s="183"/>
      <c r="J55" s="183"/>
      <c r="K55" s="183"/>
      <c r="L55" s="183"/>
      <c r="M55" s="183"/>
      <c r="N55" s="183"/>
      <c r="O55" s="183"/>
      <c r="P55" s="183"/>
      <c r="Q55" s="183"/>
      <c r="R55" s="183"/>
      <c r="S55" s="183"/>
      <c r="T55" s="183"/>
      <c r="U55" s="183"/>
      <c r="V55" s="183"/>
      <c r="W55" s="184"/>
    </row>
    <row r="56" spans="1:23" x14ac:dyDescent="0.4">
      <c r="B56" s="186" t="s">
        <v>5</v>
      </c>
      <c r="C56" s="187"/>
      <c r="D56" s="187"/>
      <c r="E56" s="187"/>
      <c r="F56" s="187"/>
      <c r="G56" s="187"/>
      <c r="H56" s="187"/>
      <c r="I56" s="187"/>
      <c r="J56" s="187"/>
      <c r="K56" s="187"/>
      <c r="L56" s="187"/>
      <c r="M56" s="187"/>
      <c r="N56" s="187"/>
      <c r="O56" s="187"/>
      <c r="P56" s="187"/>
      <c r="Q56" s="187"/>
      <c r="R56" s="187"/>
      <c r="S56" s="187"/>
      <c r="T56" s="187"/>
      <c r="U56" s="187"/>
      <c r="V56" s="187"/>
      <c r="W56" s="188"/>
    </row>
    <row r="57" spans="1:23" x14ac:dyDescent="0.4">
      <c r="B57" s="174" t="s">
        <v>346</v>
      </c>
      <c r="C57" s="209" t="s">
        <v>7</v>
      </c>
      <c r="D57" s="174" t="s">
        <v>8</v>
      </c>
      <c r="E57" s="8"/>
      <c r="F57" s="175" t="s">
        <v>9</v>
      </c>
      <c r="G57" s="174" t="s">
        <v>10</v>
      </c>
      <c r="H57" s="174" t="s">
        <v>11</v>
      </c>
      <c r="I57" s="175" t="s">
        <v>12</v>
      </c>
      <c r="J57" s="178" t="s">
        <v>13</v>
      </c>
      <c r="K57" s="179"/>
      <c r="L57" s="179"/>
      <c r="M57" s="179"/>
      <c r="N57" s="179"/>
      <c r="O57" s="179"/>
      <c r="P57" s="179"/>
      <c r="Q57" s="179"/>
      <c r="R57" s="179"/>
      <c r="S57" s="179"/>
      <c r="T57" s="179"/>
      <c r="U57" s="180"/>
      <c r="V57" s="181" t="s">
        <v>14</v>
      </c>
      <c r="W57" s="174" t="s">
        <v>15</v>
      </c>
    </row>
    <row r="58" spans="1:23" x14ac:dyDescent="0.4">
      <c r="B58" s="174"/>
      <c r="C58" s="210"/>
      <c r="D58" s="174"/>
      <c r="E58" s="75" t="s">
        <v>62</v>
      </c>
      <c r="F58" s="176"/>
      <c r="G58" s="174"/>
      <c r="H58" s="174"/>
      <c r="I58" s="176"/>
      <c r="J58" s="182" t="s">
        <v>17</v>
      </c>
      <c r="K58" s="183"/>
      <c r="L58" s="184"/>
      <c r="M58" s="182" t="s">
        <v>18</v>
      </c>
      <c r="N58" s="183"/>
      <c r="O58" s="184"/>
      <c r="P58" s="185" t="s">
        <v>19</v>
      </c>
      <c r="Q58" s="185"/>
      <c r="R58" s="185"/>
      <c r="S58" s="185" t="s">
        <v>20</v>
      </c>
      <c r="T58" s="185"/>
      <c r="U58" s="185"/>
      <c r="V58" s="181"/>
      <c r="W58" s="174"/>
    </row>
    <row r="59" spans="1:23" x14ac:dyDescent="0.4">
      <c r="B59" s="174"/>
      <c r="C59" s="211"/>
      <c r="D59" s="174"/>
      <c r="E59" s="76"/>
      <c r="F59" s="177"/>
      <c r="G59" s="174"/>
      <c r="H59" s="174"/>
      <c r="I59" s="177"/>
      <c r="J59" s="9" t="s">
        <v>21</v>
      </c>
      <c r="K59" s="9" t="s">
        <v>22</v>
      </c>
      <c r="L59" s="9" t="s">
        <v>23</v>
      </c>
      <c r="M59" s="9" t="s">
        <v>24</v>
      </c>
      <c r="N59" s="9" t="s">
        <v>25</v>
      </c>
      <c r="O59" s="9" t="s">
        <v>26</v>
      </c>
      <c r="P59" s="9" t="s">
        <v>27</v>
      </c>
      <c r="Q59" s="9" t="s">
        <v>28</v>
      </c>
      <c r="R59" s="9" t="s">
        <v>29</v>
      </c>
      <c r="S59" s="7" t="s">
        <v>30</v>
      </c>
      <c r="T59" s="7" t="s">
        <v>31</v>
      </c>
      <c r="U59" s="7" t="s">
        <v>32</v>
      </c>
      <c r="V59" s="7" t="s">
        <v>33</v>
      </c>
      <c r="W59" s="174"/>
    </row>
    <row r="60" spans="1:23" ht="130" customHeight="1" x14ac:dyDescent="0.4">
      <c r="B60" s="30" t="s">
        <v>144</v>
      </c>
      <c r="C60" s="64" t="s">
        <v>154</v>
      </c>
      <c r="D60" s="152" t="s">
        <v>361</v>
      </c>
      <c r="E60" s="31" t="s">
        <v>145</v>
      </c>
      <c r="F60" s="32" t="s">
        <v>429</v>
      </c>
      <c r="G60" s="13" t="s">
        <v>362</v>
      </c>
      <c r="H60" s="13" t="s">
        <v>146</v>
      </c>
      <c r="I60" s="13">
        <v>4</v>
      </c>
      <c r="J60" s="13"/>
      <c r="K60" s="13"/>
      <c r="L60" s="91">
        <v>1</v>
      </c>
      <c r="M60" s="13"/>
      <c r="N60" s="13"/>
      <c r="O60" s="91">
        <v>1</v>
      </c>
      <c r="P60" s="13"/>
      <c r="Q60" s="13"/>
      <c r="R60" s="91">
        <v>1</v>
      </c>
      <c r="S60" s="13"/>
      <c r="T60" s="13"/>
      <c r="U60" s="91">
        <v>1</v>
      </c>
      <c r="V60" s="193">
        <v>11320</v>
      </c>
      <c r="W60" s="13" t="s">
        <v>147</v>
      </c>
    </row>
    <row r="61" spans="1:23" ht="99.5" customHeight="1" x14ac:dyDescent="0.4">
      <c r="B61" s="30" t="s">
        <v>74</v>
      </c>
      <c r="C61" s="64" t="s">
        <v>154</v>
      </c>
      <c r="D61" s="152" t="s">
        <v>363</v>
      </c>
      <c r="E61" s="31" t="s">
        <v>148</v>
      </c>
      <c r="F61" s="32" t="s">
        <v>364</v>
      </c>
      <c r="G61" s="13" t="s">
        <v>149</v>
      </c>
      <c r="H61" s="13" t="s">
        <v>365</v>
      </c>
      <c r="I61" s="13">
        <v>12</v>
      </c>
      <c r="J61" s="91">
        <v>1</v>
      </c>
      <c r="K61" s="91">
        <v>1</v>
      </c>
      <c r="L61" s="91">
        <v>1</v>
      </c>
      <c r="M61" s="91">
        <v>1</v>
      </c>
      <c r="N61" s="91">
        <v>1</v>
      </c>
      <c r="O61" s="91">
        <v>1</v>
      </c>
      <c r="P61" s="91">
        <v>1</v>
      </c>
      <c r="Q61" s="91">
        <v>1</v>
      </c>
      <c r="R61" s="91">
        <v>1</v>
      </c>
      <c r="S61" s="91">
        <v>1</v>
      </c>
      <c r="T61" s="91">
        <v>1</v>
      </c>
      <c r="U61" s="91">
        <v>1</v>
      </c>
      <c r="V61" s="194"/>
      <c r="W61" s="13" t="s">
        <v>147</v>
      </c>
    </row>
    <row r="62" spans="1:23" ht="115.5" customHeight="1" x14ac:dyDescent="0.4">
      <c r="B62" s="30" t="s">
        <v>74</v>
      </c>
      <c r="C62" s="64" t="s">
        <v>154</v>
      </c>
      <c r="D62" s="152" t="s">
        <v>150</v>
      </c>
      <c r="E62" s="31" t="s">
        <v>151</v>
      </c>
      <c r="F62" s="32" t="s">
        <v>366</v>
      </c>
      <c r="G62" s="13" t="s">
        <v>152</v>
      </c>
      <c r="H62" s="13" t="s">
        <v>153</v>
      </c>
      <c r="I62" s="13">
        <v>1</v>
      </c>
      <c r="J62" s="13"/>
      <c r="K62" s="13"/>
      <c r="L62" s="13"/>
      <c r="M62" s="13"/>
      <c r="N62" s="13"/>
      <c r="O62" s="91">
        <v>1</v>
      </c>
      <c r="P62" s="13"/>
      <c r="Q62" s="13"/>
      <c r="R62" s="13"/>
      <c r="S62" s="13"/>
      <c r="T62" s="13"/>
      <c r="U62" s="109"/>
      <c r="V62" s="194"/>
      <c r="W62" s="13" t="s">
        <v>147</v>
      </c>
    </row>
    <row r="63" spans="1:23" ht="180" customHeight="1" x14ac:dyDescent="0.4">
      <c r="B63" s="30" t="s">
        <v>74</v>
      </c>
      <c r="C63" s="213" t="s">
        <v>154</v>
      </c>
      <c r="D63" s="152" t="s">
        <v>155</v>
      </c>
      <c r="E63" s="31" t="s">
        <v>156</v>
      </c>
      <c r="F63" s="32" t="s">
        <v>367</v>
      </c>
      <c r="G63" s="13" t="s">
        <v>157</v>
      </c>
      <c r="H63" s="13" t="s">
        <v>368</v>
      </c>
      <c r="I63" s="13">
        <v>4</v>
      </c>
      <c r="J63" s="13"/>
      <c r="K63" s="13"/>
      <c r="L63" s="91">
        <v>1</v>
      </c>
      <c r="M63" s="13"/>
      <c r="N63" s="13"/>
      <c r="O63" s="91">
        <v>1</v>
      </c>
      <c r="P63" s="13"/>
      <c r="Q63" s="13"/>
      <c r="R63" s="91">
        <v>1</v>
      </c>
      <c r="S63" s="13"/>
      <c r="T63" s="13"/>
      <c r="U63" s="91">
        <v>1</v>
      </c>
      <c r="V63" s="195"/>
      <c r="W63" s="13" t="s">
        <v>147</v>
      </c>
    </row>
    <row r="64" spans="1:23" x14ac:dyDescent="0.4">
      <c r="A64" s="4">
        <v>8</v>
      </c>
      <c r="B64" s="182" t="s">
        <v>158</v>
      </c>
      <c r="C64" s="183"/>
      <c r="D64" s="183"/>
      <c r="E64" s="183"/>
      <c r="F64" s="183"/>
      <c r="G64" s="183"/>
      <c r="H64" s="183"/>
      <c r="I64" s="183"/>
      <c r="J64" s="183"/>
      <c r="K64" s="183"/>
      <c r="L64" s="183"/>
      <c r="M64" s="183"/>
      <c r="N64" s="183"/>
      <c r="O64" s="183"/>
      <c r="P64" s="183"/>
      <c r="Q64" s="183"/>
      <c r="R64" s="183"/>
      <c r="S64" s="183"/>
      <c r="T64" s="183"/>
      <c r="U64" s="183"/>
      <c r="V64" s="183"/>
      <c r="W64" s="184"/>
    </row>
    <row r="65" spans="1:23" x14ac:dyDescent="0.4">
      <c r="A65" s="4"/>
      <c r="B65" s="186" t="s">
        <v>5</v>
      </c>
      <c r="C65" s="187"/>
      <c r="D65" s="187"/>
      <c r="E65" s="187"/>
      <c r="F65" s="187"/>
      <c r="G65" s="187"/>
      <c r="H65" s="187"/>
      <c r="I65" s="187"/>
      <c r="J65" s="187"/>
      <c r="K65" s="187"/>
      <c r="L65" s="187"/>
      <c r="M65" s="187"/>
      <c r="N65" s="187"/>
      <c r="O65" s="187"/>
      <c r="P65" s="187"/>
      <c r="Q65" s="187"/>
      <c r="R65" s="187"/>
      <c r="S65" s="187"/>
      <c r="T65" s="187"/>
      <c r="U65" s="187"/>
      <c r="V65" s="187"/>
      <c r="W65" s="188"/>
    </row>
    <row r="66" spans="1:23" ht="16" customHeight="1" x14ac:dyDescent="0.4">
      <c r="A66" s="4"/>
      <c r="B66" s="174" t="s">
        <v>346</v>
      </c>
      <c r="C66" s="209" t="s">
        <v>7</v>
      </c>
      <c r="D66" s="174" t="s">
        <v>8</v>
      </c>
      <c r="E66" s="8"/>
      <c r="F66" s="175" t="s">
        <v>9</v>
      </c>
      <c r="G66" s="174" t="s">
        <v>10</v>
      </c>
      <c r="H66" s="174" t="s">
        <v>11</v>
      </c>
      <c r="I66" s="175" t="s">
        <v>12</v>
      </c>
      <c r="J66" s="178" t="s">
        <v>13</v>
      </c>
      <c r="K66" s="179"/>
      <c r="L66" s="179"/>
      <c r="M66" s="179"/>
      <c r="N66" s="179"/>
      <c r="O66" s="179"/>
      <c r="P66" s="179"/>
      <c r="Q66" s="179"/>
      <c r="R66" s="179"/>
      <c r="S66" s="179"/>
      <c r="T66" s="179"/>
      <c r="U66" s="180"/>
      <c r="V66" s="181" t="s">
        <v>14</v>
      </c>
      <c r="W66" s="174" t="s">
        <v>15</v>
      </c>
    </row>
    <row r="67" spans="1:23" x14ac:dyDescent="0.4">
      <c r="A67" s="4"/>
      <c r="B67" s="174"/>
      <c r="C67" s="210"/>
      <c r="D67" s="174"/>
      <c r="E67" s="75" t="s">
        <v>62</v>
      </c>
      <c r="F67" s="176"/>
      <c r="G67" s="174"/>
      <c r="H67" s="174"/>
      <c r="I67" s="176"/>
      <c r="J67" s="182" t="s">
        <v>63</v>
      </c>
      <c r="K67" s="183"/>
      <c r="L67" s="184"/>
      <c r="M67" s="182" t="s">
        <v>64</v>
      </c>
      <c r="N67" s="183"/>
      <c r="O67" s="184"/>
      <c r="P67" s="185" t="s">
        <v>19</v>
      </c>
      <c r="Q67" s="185"/>
      <c r="R67" s="185"/>
      <c r="S67" s="185" t="s">
        <v>20</v>
      </c>
      <c r="T67" s="185"/>
      <c r="U67" s="185"/>
      <c r="V67" s="181"/>
      <c r="W67" s="174"/>
    </row>
    <row r="68" spans="1:23" x14ac:dyDescent="0.4">
      <c r="A68" s="4"/>
      <c r="B68" s="174"/>
      <c r="C68" s="211"/>
      <c r="D68" s="174"/>
      <c r="E68" s="76"/>
      <c r="F68" s="177"/>
      <c r="G68" s="174"/>
      <c r="H68" s="174"/>
      <c r="I68" s="177"/>
      <c r="J68" s="9" t="s">
        <v>21</v>
      </c>
      <c r="K68" s="9" t="s">
        <v>22</v>
      </c>
      <c r="L68" s="9" t="s">
        <v>23</v>
      </c>
      <c r="M68" s="9" t="s">
        <v>24</v>
      </c>
      <c r="N68" s="9" t="s">
        <v>25</v>
      </c>
      <c r="O68" s="9" t="s">
        <v>26</v>
      </c>
      <c r="P68" s="9" t="s">
        <v>27</v>
      </c>
      <c r="Q68" s="9" t="s">
        <v>28</v>
      </c>
      <c r="R68" s="9" t="s">
        <v>29</v>
      </c>
      <c r="S68" s="7" t="s">
        <v>30</v>
      </c>
      <c r="T68" s="7" t="s">
        <v>31</v>
      </c>
      <c r="U68" s="7" t="s">
        <v>32</v>
      </c>
      <c r="V68" s="7" t="s">
        <v>33</v>
      </c>
      <c r="W68" s="174"/>
    </row>
    <row r="69" spans="1:23" ht="139" customHeight="1" x14ac:dyDescent="0.4">
      <c r="A69" s="4"/>
      <c r="B69" s="26" t="s">
        <v>34</v>
      </c>
      <c r="C69" s="33" t="s">
        <v>159</v>
      </c>
      <c r="D69" s="152" t="s">
        <v>160</v>
      </c>
      <c r="E69" s="31" t="s">
        <v>161</v>
      </c>
      <c r="F69" s="111" t="s">
        <v>162</v>
      </c>
      <c r="G69" s="127" t="s">
        <v>163</v>
      </c>
      <c r="H69" s="13" t="s">
        <v>369</v>
      </c>
      <c r="I69" s="29">
        <f t="shared" ref="I69:I70" si="1">SUM(J69:U69)</f>
        <v>1</v>
      </c>
      <c r="J69" s="25"/>
      <c r="K69" s="25"/>
      <c r="L69" s="25"/>
      <c r="M69" s="25"/>
      <c r="N69" s="25"/>
      <c r="O69" s="25"/>
      <c r="P69" s="25"/>
      <c r="Q69" s="25"/>
      <c r="R69" s="25"/>
      <c r="S69" s="25"/>
      <c r="T69" s="90">
        <v>1</v>
      </c>
      <c r="U69" s="13"/>
      <c r="V69" s="193">
        <v>53008243</v>
      </c>
      <c r="W69" s="13" t="s">
        <v>164</v>
      </c>
    </row>
    <row r="70" spans="1:23" ht="136" customHeight="1" x14ac:dyDescent="0.4">
      <c r="A70" s="4"/>
      <c r="B70" s="47" t="s">
        <v>34</v>
      </c>
      <c r="C70" s="33" t="s">
        <v>159</v>
      </c>
      <c r="D70" s="153" t="s">
        <v>370</v>
      </c>
      <c r="E70" s="48" t="s">
        <v>165</v>
      </c>
      <c r="F70" s="139" t="s">
        <v>166</v>
      </c>
      <c r="G70" s="140" t="s">
        <v>167</v>
      </c>
      <c r="H70" s="20" t="s">
        <v>168</v>
      </c>
      <c r="I70" s="29">
        <f t="shared" si="1"/>
        <v>4</v>
      </c>
      <c r="J70" s="24"/>
      <c r="K70" s="24"/>
      <c r="L70" s="95">
        <v>1</v>
      </c>
      <c r="M70" s="24"/>
      <c r="N70" s="24"/>
      <c r="O70" s="95">
        <v>1</v>
      </c>
      <c r="P70" s="24"/>
      <c r="Q70" s="24"/>
      <c r="R70" s="95">
        <v>1</v>
      </c>
      <c r="S70" s="24"/>
      <c r="T70" s="24"/>
      <c r="U70" s="98">
        <v>1</v>
      </c>
      <c r="V70" s="194"/>
      <c r="W70" s="13" t="s">
        <v>164</v>
      </c>
    </row>
    <row r="71" spans="1:23" ht="179" customHeight="1" x14ac:dyDescent="0.4">
      <c r="A71" s="4"/>
      <c r="B71" s="26" t="s">
        <v>34</v>
      </c>
      <c r="C71" s="33" t="s">
        <v>159</v>
      </c>
      <c r="D71" s="154" t="s">
        <v>169</v>
      </c>
      <c r="E71" s="138" t="s">
        <v>170</v>
      </c>
      <c r="F71" s="111" t="s">
        <v>371</v>
      </c>
      <c r="G71" s="127" t="s">
        <v>171</v>
      </c>
      <c r="H71" s="127" t="s">
        <v>172</v>
      </c>
      <c r="I71" s="29">
        <f>SUM(J71:U71)</f>
        <v>12</v>
      </c>
      <c r="J71" s="99">
        <v>1</v>
      </c>
      <c r="K71" s="99">
        <v>1</v>
      </c>
      <c r="L71" s="99">
        <v>1</v>
      </c>
      <c r="M71" s="99">
        <v>1</v>
      </c>
      <c r="N71" s="99">
        <v>1</v>
      </c>
      <c r="O71" s="99">
        <v>1</v>
      </c>
      <c r="P71" s="99">
        <v>1</v>
      </c>
      <c r="Q71" s="99">
        <v>1</v>
      </c>
      <c r="R71" s="99">
        <v>1</v>
      </c>
      <c r="S71" s="99">
        <v>1</v>
      </c>
      <c r="T71" s="99">
        <v>1</v>
      </c>
      <c r="U71" s="99">
        <v>1</v>
      </c>
      <c r="V71" s="194"/>
      <c r="W71" s="141" t="s">
        <v>173</v>
      </c>
    </row>
    <row r="72" spans="1:23" ht="119.5" customHeight="1" x14ac:dyDescent="0.4">
      <c r="A72" s="4"/>
      <c r="B72" s="26" t="s">
        <v>34</v>
      </c>
      <c r="C72" s="33" t="s">
        <v>159</v>
      </c>
      <c r="D72" s="155" t="s">
        <v>174</v>
      </c>
      <c r="E72" s="38" t="s">
        <v>175</v>
      </c>
      <c r="F72" s="142" t="s">
        <v>372</v>
      </c>
      <c r="G72" s="143" t="s">
        <v>176</v>
      </c>
      <c r="H72" s="13" t="s">
        <v>373</v>
      </c>
      <c r="I72" s="29">
        <f>SUM(J72:U72)</f>
        <v>12</v>
      </c>
      <c r="J72" s="99">
        <v>1</v>
      </c>
      <c r="K72" s="99">
        <v>1</v>
      </c>
      <c r="L72" s="99">
        <v>1</v>
      </c>
      <c r="M72" s="99">
        <v>1</v>
      </c>
      <c r="N72" s="99">
        <v>1</v>
      </c>
      <c r="O72" s="99">
        <v>1</v>
      </c>
      <c r="P72" s="99">
        <v>1</v>
      </c>
      <c r="Q72" s="99">
        <v>1</v>
      </c>
      <c r="R72" s="99">
        <v>1</v>
      </c>
      <c r="S72" s="99">
        <v>1</v>
      </c>
      <c r="T72" s="99">
        <v>1</v>
      </c>
      <c r="U72" s="99">
        <v>1</v>
      </c>
      <c r="V72" s="194"/>
      <c r="W72" s="49" t="s">
        <v>173</v>
      </c>
    </row>
    <row r="73" spans="1:23" ht="113.5" customHeight="1" x14ac:dyDescent="0.4">
      <c r="A73" s="4"/>
      <c r="B73" s="26" t="s">
        <v>34</v>
      </c>
      <c r="C73" s="33" t="s">
        <v>159</v>
      </c>
      <c r="D73" s="152" t="s">
        <v>177</v>
      </c>
      <c r="E73" s="31" t="s">
        <v>178</v>
      </c>
      <c r="F73" s="111" t="s">
        <v>374</v>
      </c>
      <c r="G73" s="127" t="s">
        <v>179</v>
      </c>
      <c r="H73" s="13" t="s">
        <v>172</v>
      </c>
      <c r="I73" s="29">
        <f>SUM(J73:U73)</f>
        <v>13</v>
      </c>
      <c r="J73" s="99">
        <v>1</v>
      </c>
      <c r="K73" s="99">
        <v>1</v>
      </c>
      <c r="L73" s="99">
        <v>1</v>
      </c>
      <c r="M73" s="99">
        <v>1</v>
      </c>
      <c r="N73" s="99">
        <v>1</v>
      </c>
      <c r="O73" s="99">
        <v>1</v>
      </c>
      <c r="P73" s="99">
        <v>1</v>
      </c>
      <c r="Q73" s="99">
        <v>1</v>
      </c>
      <c r="R73" s="99">
        <v>2</v>
      </c>
      <c r="S73" s="99">
        <v>1</v>
      </c>
      <c r="T73" s="99">
        <v>1</v>
      </c>
      <c r="U73" s="99">
        <v>1</v>
      </c>
      <c r="V73" s="194"/>
      <c r="W73" s="13" t="s">
        <v>173</v>
      </c>
    </row>
    <row r="74" spans="1:23" ht="91.5" customHeight="1" x14ac:dyDescent="0.4">
      <c r="B74" s="26" t="s">
        <v>34</v>
      </c>
      <c r="C74" s="33" t="s">
        <v>159</v>
      </c>
      <c r="D74" s="150" t="s">
        <v>180</v>
      </c>
      <c r="E74" s="42" t="s">
        <v>181</v>
      </c>
      <c r="F74" s="111" t="s">
        <v>375</v>
      </c>
      <c r="G74" s="127" t="s">
        <v>182</v>
      </c>
      <c r="H74" s="13" t="s">
        <v>373</v>
      </c>
      <c r="I74" s="29">
        <f>SUM(J74:U74)</f>
        <v>4</v>
      </c>
      <c r="J74" s="25"/>
      <c r="K74" s="25"/>
      <c r="L74" s="90">
        <v>1</v>
      </c>
      <c r="M74" s="25"/>
      <c r="N74" s="25"/>
      <c r="O74" s="90">
        <v>1</v>
      </c>
      <c r="P74" s="25"/>
      <c r="Q74" s="25"/>
      <c r="R74" s="90">
        <v>1</v>
      </c>
      <c r="S74" s="25"/>
      <c r="T74" s="25"/>
      <c r="U74" s="91">
        <v>1</v>
      </c>
      <c r="V74" s="195"/>
      <c r="W74" s="13" t="s">
        <v>173</v>
      </c>
    </row>
    <row r="75" spans="1:23" x14ac:dyDescent="0.4">
      <c r="A75" s="4">
        <v>9</v>
      </c>
      <c r="B75" s="182" t="s">
        <v>183</v>
      </c>
      <c r="C75" s="183"/>
      <c r="D75" s="183"/>
      <c r="E75" s="183"/>
      <c r="F75" s="183"/>
      <c r="G75" s="183"/>
      <c r="H75" s="183"/>
      <c r="I75" s="183"/>
      <c r="J75" s="183"/>
      <c r="K75" s="183"/>
      <c r="L75" s="183"/>
      <c r="M75" s="183"/>
      <c r="N75" s="183"/>
      <c r="O75" s="183"/>
      <c r="P75" s="183"/>
      <c r="Q75" s="183"/>
      <c r="R75" s="183"/>
      <c r="S75" s="183"/>
      <c r="T75" s="183"/>
      <c r="U75" s="183"/>
      <c r="V75" s="183"/>
      <c r="W75" s="184"/>
    </row>
    <row r="76" spans="1:23" x14ac:dyDescent="0.4">
      <c r="A76" s="4"/>
      <c r="B76" s="186" t="s">
        <v>5</v>
      </c>
      <c r="C76" s="187"/>
      <c r="D76" s="187"/>
      <c r="E76" s="187"/>
      <c r="F76" s="187"/>
      <c r="G76" s="187"/>
      <c r="H76" s="187"/>
      <c r="I76" s="187"/>
      <c r="J76" s="187"/>
      <c r="K76" s="187"/>
      <c r="L76" s="187"/>
      <c r="M76" s="187"/>
      <c r="N76" s="187"/>
      <c r="O76" s="187"/>
      <c r="P76" s="187"/>
      <c r="Q76" s="187"/>
      <c r="R76" s="187"/>
      <c r="S76" s="187"/>
      <c r="T76" s="187"/>
      <c r="U76" s="187"/>
      <c r="V76" s="187"/>
      <c r="W76" s="188"/>
    </row>
    <row r="77" spans="1:23" ht="16" customHeight="1" x14ac:dyDescent="0.4">
      <c r="A77" s="4"/>
      <c r="B77" s="174" t="s">
        <v>346</v>
      </c>
      <c r="C77" s="209" t="s">
        <v>7</v>
      </c>
      <c r="D77" s="174" t="s">
        <v>8</v>
      </c>
      <c r="E77" s="8"/>
      <c r="F77" s="175" t="s">
        <v>9</v>
      </c>
      <c r="G77" s="174" t="s">
        <v>10</v>
      </c>
      <c r="H77" s="174" t="s">
        <v>11</v>
      </c>
      <c r="I77" s="175" t="s">
        <v>12</v>
      </c>
      <c r="J77" s="178" t="s">
        <v>13</v>
      </c>
      <c r="K77" s="179"/>
      <c r="L77" s="179"/>
      <c r="M77" s="179"/>
      <c r="N77" s="179"/>
      <c r="O77" s="179"/>
      <c r="P77" s="179"/>
      <c r="Q77" s="179"/>
      <c r="R77" s="179"/>
      <c r="S77" s="179"/>
      <c r="T77" s="179"/>
      <c r="U77" s="180"/>
      <c r="V77" s="181" t="s">
        <v>14</v>
      </c>
      <c r="W77" s="174" t="s">
        <v>15</v>
      </c>
    </row>
    <row r="78" spans="1:23" x14ac:dyDescent="0.4">
      <c r="A78" s="4"/>
      <c r="B78" s="174"/>
      <c r="C78" s="210"/>
      <c r="D78" s="174"/>
      <c r="E78" s="75" t="s">
        <v>62</v>
      </c>
      <c r="F78" s="176"/>
      <c r="G78" s="174"/>
      <c r="H78" s="174"/>
      <c r="I78" s="176"/>
      <c r="J78" s="182" t="s">
        <v>63</v>
      </c>
      <c r="K78" s="183"/>
      <c r="L78" s="184"/>
      <c r="M78" s="182" t="s">
        <v>64</v>
      </c>
      <c r="N78" s="183"/>
      <c r="O78" s="184"/>
      <c r="P78" s="185" t="s">
        <v>19</v>
      </c>
      <c r="Q78" s="185"/>
      <c r="R78" s="185"/>
      <c r="S78" s="185" t="s">
        <v>20</v>
      </c>
      <c r="T78" s="185"/>
      <c r="U78" s="185"/>
      <c r="V78" s="181"/>
      <c r="W78" s="174"/>
    </row>
    <row r="79" spans="1:23" x14ac:dyDescent="0.4">
      <c r="A79" s="4"/>
      <c r="B79" s="174"/>
      <c r="C79" s="211"/>
      <c r="D79" s="174"/>
      <c r="E79" s="76"/>
      <c r="F79" s="177"/>
      <c r="G79" s="174"/>
      <c r="H79" s="174"/>
      <c r="I79" s="177"/>
      <c r="J79" s="9" t="s">
        <v>21</v>
      </c>
      <c r="K79" s="9" t="s">
        <v>22</v>
      </c>
      <c r="L79" s="9" t="s">
        <v>23</v>
      </c>
      <c r="M79" s="9" t="s">
        <v>24</v>
      </c>
      <c r="N79" s="9" t="s">
        <v>25</v>
      </c>
      <c r="O79" s="9" t="s">
        <v>26</v>
      </c>
      <c r="P79" s="9" t="s">
        <v>27</v>
      </c>
      <c r="Q79" s="9" t="s">
        <v>28</v>
      </c>
      <c r="R79" s="9" t="s">
        <v>29</v>
      </c>
      <c r="S79" s="7" t="s">
        <v>30</v>
      </c>
      <c r="T79" s="7" t="s">
        <v>31</v>
      </c>
      <c r="U79" s="7" t="s">
        <v>32</v>
      </c>
      <c r="V79" s="7" t="s">
        <v>33</v>
      </c>
      <c r="W79" s="174"/>
    </row>
    <row r="80" spans="1:23" ht="76.5" customHeight="1" x14ac:dyDescent="0.4">
      <c r="A80" s="4"/>
      <c r="B80" s="26" t="s">
        <v>34</v>
      </c>
      <c r="C80" s="69" t="s">
        <v>184</v>
      </c>
      <c r="D80" s="156" t="s">
        <v>185</v>
      </c>
      <c r="E80" s="82" t="s">
        <v>186</v>
      </c>
      <c r="F80" s="125" t="s">
        <v>187</v>
      </c>
      <c r="G80" s="72" t="s">
        <v>430</v>
      </c>
      <c r="H80" s="16" t="s">
        <v>188</v>
      </c>
      <c r="I80" s="55">
        <v>0.9</v>
      </c>
      <c r="J80" s="56"/>
      <c r="K80" s="100">
        <v>0.4</v>
      </c>
      <c r="L80" s="100">
        <v>0.1</v>
      </c>
      <c r="M80" s="100">
        <v>0.1</v>
      </c>
      <c r="N80" s="100">
        <v>0.1</v>
      </c>
      <c r="O80" s="101">
        <v>0.1</v>
      </c>
      <c r="P80" s="100">
        <v>0.05</v>
      </c>
      <c r="Q80" s="100">
        <v>0.05</v>
      </c>
      <c r="R80" s="28"/>
      <c r="S80" s="28"/>
      <c r="T80" s="28"/>
      <c r="U80" s="50"/>
      <c r="V80" s="193">
        <v>65050673</v>
      </c>
      <c r="W80" s="13" t="s">
        <v>376</v>
      </c>
    </row>
    <row r="81" spans="1:23" ht="115" customHeight="1" x14ac:dyDescent="0.4">
      <c r="A81" s="4"/>
      <c r="B81" s="26" t="s">
        <v>34</v>
      </c>
      <c r="C81" s="69" t="s">
        <v>184</v>
      </c>
      <c r="D81" s="157" t="s">
        <v>189</v>
      </c>
      <c r="E81" s="82" t="s">
        <v>190</v>
      </c>
      <c r="F81" s="125" t="s">
        <v>191</v>
      </c>
      <c r="G81" s="72" t="s">
        <v>432</v>
      </c>
      <c r="H81" s="16" t="s">
        <v>188</v>
      </c>
      <c r="I81" s="57">
        <f>SUM(J81:U81)</f>
        <v>8</v>
      </c>
      <c r="J81" s="28"/>
      <c r="K81" s="144"/>
      <c r="L81" s="102">
        <v>2</v>
      </c>
      <c r="M81" s="144"/>
      <c r="N81" s="28"/>
      <c r="O81" s="145"/>
      <c r="P81" s="144"/>
      <c r="Q81" s="28"/>
      <c r="R81" s="28"/>
      <c r="S81" s="28"/>
      <c r="T81" s="28"/>
      <c r="U81" s="103">
        <v>6</v>
      </c>
      <c r="V81" s="194"/>
      <c r="W81" s="13" t="s">
        <v>376</v>
      </c>
    </row>
    <row r="82" spans="1:23" ht="94.5" customHeight="1" x14ac:dyDescent="0.4">
      <c r="A82" s="4"/>
      <c r="B82" s="26" t="s">
        <v>34</v>
      </c>
      <c r="C82" s="69" t="s">
        <v>184</v>
      </c>
      <c r="D82" s="158" t="s">
        <v>192</v>
      </c>
      <c r="E82" s="85" t="s">
        <v>193</v>
      </c>
      <c r="F82" s="74" t="s">
        <v>194</v>
      </c>
      <c r="G82" s="126" t="s">
        <v>195</v>
      </c>
      <c r="H82" s="21" t="s">
        <v>188</v>
      </c>
      <c r="I82" s="57">
        <f t="shared" ref="I82:I85" si="2">SUM(J82:U82)</f>
        <v>3</v>
      </c>
      <c r="J82" s="28"/>
      <c r="K82" s="28"/>
      <c r="L82" s="28"/>
      <c r="M82" s="102">
        <v>1</v>
      </c>
      <c r="N82" s="102">
        <v>1</v>
      </c>
      <c r="O82" s="103">
        <v>1</v>
      </c>
      <c r="P82" s="28"/>
      <c r="Q82" s="28"/>
      <c r="R82" s="28"/>
      <c r="S82" s="28"/>
      <c r="T82" s="28"/>
      <c r="U82" s="50"/>
      <c r="V82" s="194"/>
      <c r="W82" s="13" t="s">
        <v>376</v>
      </c>
    </row>
    <row r="83" spans="1:23" ht="86" customHeight="1" x14ac:dyDescent="0.4">
      <c r="A83" s="4"/>
      <c r="B83" s="26" t="s">
        <v>34</v>
      </c>
      <c r="C83" s="69" t="s">
        <v>184</v>
      </c>
      <c r="D83" s="159" t="s">
        <v>196</v>
      </c>
      <c r="E83" s="86" t="s">
        <v>197</v>
      </c>
      <c r="F83" s="142" t="s">
        <v>198</v>
      </c>
      <c r="G83" s="127" t="s">
        <v>199</v>
      </c>
      <c r="H83" s="13" t="s">
        <v>188</v>
      </c>
      <c r="I83" s="57">
        <f t="shared" si="2"/>
        <v>4</v>
      </c>
      <c r="J83" s="28"/>
      <c r="K83" s="28"/>
      <c r="L83" s="146"/>
      <c r="N83" s="28"/>
      <c r="O83" s="103">
        <v>2</v>
      </c>
      <c r="P83" s="28"/>
      <c r="Q83" s="28"/>
      <c r="R83" s="102">
        <v>1</v>
      </c>
      <c r="S83" s="28"/>
      <c r="T83" s="28"/>
      <c r="U83" s="102">
        <v>1</v>
      </c>
      <c r="V83" s="194"/>
      <c r="W83" s="13" t="s">
        <v>376</v>
      </c>
    </row>
    <row r="84" spans="1:23" ht="125.5" customHeight="1" x14ac:dyDescent="0.4">
      <c r="A84" s="4"/>
      <c r="B84" s="26" t="s">
        <v>34</v>
      </c>
      <c r="C84" s="69" t="s">
        <v>184</v>
      </c>
      <c r="D84" s="159" t="s">
        <v>377</v>
      </c>
      <c r="E84" s="86" t="s">
        <v>200</v>
      </c>
      <c r="F84" s="111" t="s">
        <v>201</v>
      </c>
      <c r="G84" s="127" t="s">
        <v>431</v>
      </c>
      <c r="H84" s="13" t="s">
        <v>188</v>
      </c>
      <c r="I84" s="57">
        <v>8</v>
      </c>
      <c r="J84" s="24"/>
      <c r="K84" s="147"/>
      <c r="L84" s="95">
        <v>1</v>
      </c>
      <c r="M84" s="110"/>
      <c r="N84" s="95">
        <v>3</v>
      </c>
      <c r="O84" s="96">
        <v>1</v>
      </c>
      <c r="P84" s="147"/>
      <c r="Q84" s="95">
        <v>1</v>
      </c>
      <c r="R84" s="95">
        <v>1</v>
      </c>
      <c r="S84" s="147"/>
      <c r="T84" s="24"/>
      <c r="U84" s="96">
        <v>1</v>
      </c>
      <c r="V84" s="194"/>
      <c r="W84" s="13" t="s">
        <v>376</v>
      </c>
    </row>
    <row r="85" spans="1:23" ht="119.5" customHeight="1" x14ac:dyDescent="0.4">
      <c r="A85" s="4"/>
      <c r="B85" s="26" t="s">
        <v>34</v>
      </c>
      <c r="C85" s="69" t="s">
        <v>184</v>
      </c>
      <c r="D85" s="160" t="s">
        <v>202</v>
      </c>
      <c r="E85" s="87" t="s">
        <v>203</v>
      </c>
      <c r="F85" s="142" t="s">
        <v>204</v>
      </c>
      <c r="G85" s="127" t="s">
        <v>205</v>
      </c>
      <c r="H85" s="13" t="s">
        <v>206</v>
      </c>
      <c r="I85" s="57">
        <f t="shared" si="2"/>
        <v>4</v>
      </c>
      <c r="J85" s="29"/>
      <c r="K85" s="29"/>
      <c r="L85" s="29"/>
      <c r="M85" s="29"/>
      <c r="N85" s="99">
        <v>1</v>
      </c>
      <c r="O85" s="104">
        <v>1</v>
      </c>
      <c r="P85" s="99">
        <v>1</v>
      </c>
      <c r="Q85" s="99">
        <v>1</v>
      </c>
      <c r="R85" s="29"/>
      <c r="S85" s="29"/>
      <c r="T85" s="29"/>
      <c r="U85" s="58"/>
      <c r="V85" s="194"/>
      <c r="W85" s="13" t="s">
        <v>376</v>
      </c>
    </row>
    <row r="86" spans="1:23" ht="51.5" customHeight="1" x14ac:dyDescent="0.4">
      <c r="A86" s="4"/>
      <c r="B86" s="26" t="s">
        <v>34</v>
      </c>
      <c r="C86" s="69" t="s">
        <v>184</v>
      </c>
      <c r="D86" s="160" t="s">
        <v>207</v>
      </c>
      <c r="E86" s="87" t="s">
        <v>208</v>
      </c>
      <c r="F86" s="77" t="s">
        <v>209</v>
      </c>
      <c r="G86" s="127" t="s">
        <v>210</v>
      </c>
      <c r="H86" s="57" t="s">
        <v>211</v>
      </c>
      <c r="I86" s="57">
        <f>SUM(J86:U86)</f>
        <v>1</v>
      </c>
      <c r="J86" s="29"/>
      <c r="K86" s="29"/>
      <c r="M86" s="18"/>
      <c r="N86" s="29"/>
      <c r="O86" s="135"/>
      <c r="P86" s="29"/>
      <c r="Q86" s="29"/>
      <c r="R86" s="135"/>
      <c r="S86" s="29"/>
      <c r="T86" s="29"/>
      <c r="U86" s="99">
        <v>1</v>
      </c>
      <c r="V86" s="194"/>
      <c r="W86" s="127" t="s">
        <v>376</v>
      </c>
    </row>
    <row r="87" spans="1:23" ht="115.5" customHeight="1" x14ac:dyDescent="0.4">
      <c r="A87" s="4"/>
      <c r="B87" s="26" t="s">
        <v>34</v>
      </c>
      <c r="C87" s="69" t="s">
        <v>184</v>
      </c>
      <c r="D87" s="160" t="s">
        <v>212</v>
      </c>
      <c r="E87" s="87" t="s">
        <v>213</v>
      </c>
      <c r="F87" s="33" t="s">
        <v>214</v>
      </c>
      <c r="G87" s="13" t="s">
        <v>215</v>
      </c>
      <c r="H87" s="57" t="s">
        <v>211</v>
      </c>
      <c r="I87" s="57">
        <f t="shared" ref="I87" si="3">SUM(J87:U87)</f>
        <v>2</v>
      </c>
      <c r="J87" s="29"/>
      <c r="K87" s="29"/>
      <c r="L87" s="99">
        <v>1</v>
      </c>
      <c r="M87" s="29"/>
      <c r="N87" s="18"/>
      <c r="O87" s="29"/>
      <c r="P87" s="29"/>
      <c r="Q87" s="99">
        <v>1</v>
      </c>
      <c r="R87" s="29"/>
      <c r="S87" s="29"/>
      <c r="T87" s="29"/>
      <c r="U87" s="58"/>
      <c r="V87" s="195"/>
      <c r="W87" s="13" t="s">
        <v>376</v>
      </c>
    </row>
    <row r="88" spans="1:23" x14ac:dyDescent="0.4">
      <c r="A88" s="4">
        <v>10</v>
      </c>
      <c r="B88" s="182" t="s">
        <v>216</v>
      </c>
      <c r="C88" s="183"/>
      <c r="D88" s="183"/>
      <c r="E88" s="183"/>
      <c r="F88" s="183"/>
      <c r="G88" s="183"/>
      <c r="H88" s="183"/>
      <c r="I88" s="183"/>
      <c r="J88" s="183"/>
      <c r="K88" s="183"/>
      <c r="L88" s="183"/>
      <c r="M88" s="183"/>
      <c r="N88" s="183"/>
      <c r="O88" s="183"/>
      <c r="P88" s="183"/>
      <c r="Q88" s="183"/>
      <c r="R88" s="183"/>
      <c r="S88" s="183"/>
      <c r="T88" s="183"/>
      <c r="U88" s="183"/>
      <c r="V88" s="183"/>
      <c r="W88" s="184"/>
    </row>
    <row r="89" spans="1:23" x14ac:dyDescent="0.4">
      <c r="A89" s="4"/>
      <c r="B89" s="186" t="s">
        <v>5</v>
      </c>
      <c r="C89" s="187"/>
      <c r="D89" s="187"/>
      <c r="E89" s="187"/>
      <c r="F89" s="187"/>
      <c r="G89" s="187"/>
      <c r="H89" s="187"/>
      <c r="I89" s="187"/>
      <c r="J89" s="187"/>
      <c r="K89" s="187"/>
      <c r="L89" s="187"/>
      <c r="M89" s="187"/>
      <c r="N89" s="187"/>
      <c r="O89" s="187"/>
      <c r="P89" s="187"/>
      <c r="Q89" s="187"/>
      <c r="R89" s="187"/>
      <c r="S89" s="187"/>
      <c r="T89" s="187"/>
      <c r="U89" s="187"/>
      <c r="V89" s="187"/>
      <c r="W89" s="188"/>
    </row>
    <row r="90" spans="1:23" ht="16" customHeight="1" x14ac:dyDescent="0.4">
      <c r="A90" s="4"/>
      <c r="B90" s="174" t="s">
        <v>346</v>
      </c>
      <c r="C90" s="209" t="s">
        <v>7</v>
      </c>
      <c r="D90" s="174" t="s">
        <v>8</v>
      </c>
      <c r="E90" s="8"/>
      <c r="F90" s="175" t="s">
        <v>9</v>
      </c>
      <c r="G90" s="174" t="s">
        <v>10</v>
      </c>
      <c r="H90" s="174" t="s">
        <v>11</v>
      </c>
      <c r="I90" s="175" t="s">
        <v>12</v>
      </c>
      <c r="J90" s="178" t="s">
        <v>13</v>
      </c>
      <c r="K90" s="179"/>
      <c r="L90" s="179"/>
      <c r="M90" s="179"/>
      <c r="N90" s="179"/>
      <c r="O90" s="179"/>
      <c r="P90" s="179"/>
      <c r="Q90" s="179"/>
      <c r="R90" s="179"/>
      <c r="S90" s="179"/>
      <c r="T90" s="179"/>
      <c r="U90" s="180"/>
      <c r="V90" s="181" t="s">
        <v>14</v>
      </c>
      <c r="W90" s="174" t="s">
        <v>15</v>
      </c>
    </row>
    <row r="91" spans="1:23" x14ac:dyDescent="0.4">
      <c r="A91" s="4"/>
      <c r="B91" s="174"/>
      <c r="C91" s="210"/>
      <c r="D91" s="174"/>
      <c r="E91" s="75" t="s">
        <v>62</v>
      </c>
      <c r="F91" s="176"/>
      <c r="G91" s="174"/>
      <c r="H91" s="174"/>
      <c r="I91" s="176"/>
      <c r="J91" s="182" t="s">
        <v>63</v>
      </c>
      <c r="K91" s="183"/>
      <c r="L91" s="184"/>
      <c r="M91" s="182" t="s">
        <v>64</v>
      </c>
      <c r="N91" s="183"/>
      <c r="O91" s="184"/>
      <c r="P91" s="185" t="s">
        <v>19</v>
      </c>
      <c r="Q91" s="185"/>
      <c r="R91" s="185"/>
      <c r="S91" s="185" t="s">
        <v>20</v>
      </c>
      <c r="T91" s="185"/>
      <c r="U91" s="185"/>
      <c r="V91" s="181"/>
      <c r="W91" s="174"/>
    </row>
    <row r="92" spans="1:23" x14ac:dyDescent="0.4">
      <c r="A92" s="4"/>
      <c r="B92" s="174"/>
      <c r="C92" s="211"/>
      <c r="D92" s="174"/>
      <c r="E92" s="76"/>
      <c r="F92" s="177"/>
      <c r="G92" s="174"/>
      <c r="H92" s="174"/>
      <c r="I92" s="177"/>
      <c r="J92" s="9" t="s">
        <v>21</v>
      </c>
      <c r="K92" s="9" t="s">
        <v>22</v>
      </c>
      <c r="L92" s="9" t="s">
        <v>23</v>
      </c>
      <c r="M92" s="9" t="s">
        <v>24</v>
      </c>
      <c r="N92" s="9" t="s">
        <v>25</v>
      </c>
      <c r="O92" s="9" t="s">
        <v>26</v>
      </c>
      <c r="P92" s="9" t="s">
        <v>27</v>
      </c>
      <c r="Q92" s="9" t="s">
        <v>28</v>
      </c>
      <c r="R92" s="9" t="s">
        <v>29</v>
      </c>
      <c r="S92" s="7" t="s">
        <v>30</v>
      </c>
      <c r="T92" s="7" t="s">
        <v>31</v>
      </c>
      <c r="U92" s="7" t="s">
        <v>32</v>
      </c>
      <c r="V92" s="7" t="s">
        <v>33</v>
      </c>
      <c r="W92" s="174"/>
    </row>
    <row r="93" spans="1:23" ht="90" customHeight="1" x14ac:dyDescent="0.4">
      <c r="B93" s="44" t="s">
        <v>41</v>
      </c>
      <c r="C93" s="78" t="s">
        <v>217</v>
      </c>
      <c r="D93" s="152" t="s">
        <v>218</v>
      </c>
      <c r="E93" s="31" t="s">
        <v>219</v>
      </c>
      <c r="F93" s="113" t="s">
        <v>378</v>
      </c>
      <c r="G93" s="13" t="s">
        <v>220</v>
      </c>
      <c r="H93" s="13" t="s">
        <v>221</v>
      </c>
      <c r="I93" s="52">
        <v>960000</v>
      </c>
      <c r="J93" s="90">
        <v>8000</v>
      </c>
      <c r="K93" s="90">
        <v>8000</v>
      </c>
      <c r="L93" s="90">
        <v>8000</v>
      </c>
      <c r="M93" s="90">
        <v>8000</v>
      </c>
      <c r="N93" s="90">
        <v>8000</v>
      </c>
      <c r="O93" s="90">
        <v>8000</v>
      </c>
      <c r="P93" s="90">
        <v>8000</v>
      </c>
      <c r="Q93" s="90">
        <v>8000</v>
      </c>
      <c r="R93" s="90">
        <v>8000</v>
      </c>
      <c r="S93" s="90">
        <v>8000</v>
      </c>
      <c r="T93" s="90">
        <v>8000</v>
      </c>
      <c r="U93" s="90">
        <v>8000</v>
      </c>
      <c r="V93" s="14">
        <v>414559</v>
      </c>
      <c r="W93" s="13" t="s">
        <v>222</v>
      </c>
    </row>
    <row r="94" spans="1:23" x14ac:dyDescent="0.4">
      <c r="A94" s="4">
        <v>11</v>
      </c>
      <c r="B94" s="182" t="s">
        <v>223</v>
      </c>
      <c r="C94" s="183"/>
      <c r="D94" s="183"/>
      <c r="E94" s="183"/>
      <c r="F94" s="183"/>
      <c r="G94" s="183"/>
      <c r="H94" s="183"/>
      <c r="I94" s="183"/>
      <c r="J94" s="183"/>
      <c r="K94" s="183"/>
      <c r="L94" s="183"/>
      <c r="M94" s="183"/>
      <c r="N94" s="183"/>
      <c r="O94" s="183"/>
      <c r="P94" s="183"/>
      <c r="Q94" s="183"/>
      <c r="R94" s="183"/>
      <c r="S94" s="183"/>
      <c r="T94" s="183"/>
      <c r="U94" s="183"/>
      <c r="V94" s="183"/>
      <c r="W94" s="184"/>
    </row>
    <row r="95" spans="1:23" x14ac:dyDescent="0.4">
      <c r="A95" s="4"/>
      <c r="B95" s="186" t="s">
        <v>5</v>
      </c>
      <c r="C95" s="187"/>
      <c r="D95" s="187"/>
      <c r="E95" s="187"/>
      <c r="F95" s="187"/>
      <c r="G95" s="187"/>
      <c r="H95" s="187"/>
      <c r="I95" s="187"/>
      <c r="J95" s="187"/>
      <c r="K95" s="187"/>
      <c r="L95" s="187"/>
      <c r="M95" s="187"/>
      <c r="N95" s="187"/>
      <c r="O95" s="187"/>
      <c r="P95" s="187"/>
      <c r="Q95" s="187"/>
      <c r="R95" s="187"/>
      <c r="S95" s="187"/>
      <c r="T95" s="187"/>
      <c r="U95" s="187"/>
      <c r="V95" s="187"/>
      <c r="W95" s="188"/>
    </row>
    <row r="96" spans="1:23" ht="16" customHeight="1" x14ac:dyDescent="0.4">
      <c r="A96" s="4"/>
      <c r="B96" s="174" t="s">
        <v>346</v>
      </c>
      <c r="C96" s="209" t="s">
        <v>7</v>
      </c>
      <c r="D96" s="174" t="s">
        <v>8</v>
      </c>
      <c r="E96" s="8"/>
      <c r="F96" s="175" t="s">
        <v>9</v>
      </c>
      <c r="G96" s="174" t="s">
        <v>10</v>
      </c>
      <c r="H96" s="174" t="s">
        <v>11</v>
      </c>
      <c r="I96" s="175" t="s">
        <v>12</v>
      </c>
      <c r="J96" s="178" t="s">
        <v>13</v>
      </c>
      <c r="K96" s="179"/>
      <c r="L96" s="179"/>
      <c r="M96" s="179"/>
      <c r="N96" s="179"/>
      <c r="O96" s="179"/>
      <c r="P96" s="179"/>
      <c r="Q96" s="179"/>
      <c r="R96" s="179"/>
      <c r="S96" s="179"/>
      <c r="T96" s="179"/>
      <c r="U96" s="180"/>
      <c r="V96" s="181" t="s">
        <v>14</v>
      </c>
      <c r="W96" s="174" t="s">
        <v>15</v>
      </c>
    </row>
    <row r="97" spans="1:23" x14ac:dyDescent="0.4">
      <c r="A97" s="4"/>
      <c r="B97" s="174"/>
      <c r="C97" s="210"/>
      <c r="D97" s="174"/>
      <c r="E97" s="75" t="s">
        <v>62</v>
      </c>
      <c r="F97" s="176"/>
      <c r="G97" s="174"/>
      <c r="H97" s="174"/>
      <c r="I97" s="176"/>
      <c r="J97" s="182" t="s">
        <v>63</v>
      </c>
      <c r="K97" s="183"/>
      <c r="L97" s="184"/>
      <c r="M97" s="182" t="s">
        <v>64</v>
      </c>
      <c r="N97" s="183"/>
      <c r="O97" s="184"/>
      <c r="P97" s="185" t="s">
        <v>19</v>
      </c>
      <c r="Q97" s="185"/>
      <c r="R97" s="185"/>
      <c r="S97" s="185" t="s">
        <v>20</v>
      </c>
      <c r="T97" s="185"/>
      <c r="U97" s="185"/>
      <c r="V97" s="181"/>
      <c r="W97" s="174"/>
    </row>
    <row r="98" spans="1:23" x14ac:dyDescent="0.4">
      <c r="A98" s="4"/>
      <c r="B98" s="174"/>
      <c r="C98" s="211"/>
      <c r="D98" s="174"/>
      <c r="E98" s="76"/>
      <c r="F98" s="177"/>
      <c r="G98" s="174"/>
      <c r="H98" s="174"/>
      <c r="I98" s="177"/>
      <c r="J98" s="9" t="s">
        <v>21</v>
      </c>
      <c r="K98" s="9" t="s">
        <v>22</v>
      </c>
      <c r="L98" s="9" t="s">
        <v>23</v>
      </c>
      <c r="M98" s="9" t="s">
        <v>24</v>
      </c>
      <c r="N98" s="9" t="s">
        <v>25</v>
      </c>
      <c r="O98" s="9" t="s">
        <v>26</v>
      </c>
      <c r="P98" s="9" t="s">
        <v>27</v>
      </c>
      <c r="Q98" s="9" t="s">
        <v>28</v>
      </c>
      <c r="R98" s="9" t="s">
        <v>29</v>
      </c>
      <c r="S98" s="7" t="s">
        <v>30</v>
      </c>
      <c r="T98" s="7" t="s">
        <v>31</v>
      </c>
      <c r="U98" s="7" t="s">
        <v>32</v>
      </c>
      <c r="V98" s="7" t="s">
        <v>33</v>
      </c>
      <c r="W98" s="174"/>
    </row>
    <row r="99" spans="1:23" ht="141" customHeight="1" x14ac:dyDescent="0.4">
      <c r="A99" s="4"/>
      <c r="B99" s="44" t="s">
        <v>41</v>
      </c>
      <c r="C99" s="44" t="s">
        <v>52</v>
      </c>
      <c r="D99" s="161" t="s">
        <v>379</v>
      </c>
      <c r="E99" s="88" t="s">
        <v>426</v>
      </c>
      <c r="F99" s="125" t="s">
        <v>427</v>
      </c>
      <c r="G99" s="133" t="s">
        <v>380</v>
      </c>
      <c r="H99" s="16" t="s">
        <v>381</v>
      </c>
      <c r="I99" s="45">
        <v>1</v>
      </c>
      <c r="J99" s="23"/>
      <c r="K99" s="23"/>
      <c r="L99" s="92">
        <v>0.3</v>
      </c>
      <c r="M99" s="218"/>
      <c r="N99" s="23"/>
      <c r="O99" s="93">
        <v>0.3</v>
      </c>
      <c r="P99" s="24"/>
      <c r="Q99" s="147"/>
      <c r="R99" s="93">
        <v>0.3</v>
      </c>
      <c r="S99" s="24"/>
      <c r="T99" s="24"/>
      <c r="U99" s="219">
        <v>0.1</v>
      </c>
      <c r="V99" s="193">
        <v>21028</v>
      </c>
      <c r="W99" s="13" t="s">
        <v>224</v>
      </c>
    </row>
    <row r="100" spans="1:23" ht="57.5" customHeight="1" x14ac:dyDescent="0.4">
      <c r="B100" s="44" t="s">
        <v>41</v>
      </c>
      <c r="C100" s="44" t="s">
        <v>52</v>
      </c>
      <c r="D100" s="162" t="s">
        <v>382</v>
      </c>
      <c r="E100" s="48" t="s">
        <v>225</v>
      </c>
      <c r="F100" s="124" t="s">
        <v>383</v>
      </c>
      <c r="G100" s="134" t="s">
        <v>428</v>
      </c>
      <c r="H100" s="21" t="s">
        <v>381</v>
      </c>
      <c r="I100" s="49">
        <v>4</v>
      </c>
      <c r="J100" s="68"/>
      <c r="K100" s="68"/>
      <c r="L100" s="105">
        <v>1</v>
      </c>
      <c r="M100" s="68"/>
      <c r="N100" s="68"/>
      <c r="O100" s="105">
        <v>1</v>
      </c>
      <c r="P100" s="68"/>
      <c r="Q100" s="68"/>
      <c r="R100" s="105">
        <v>1</v>
      </c>
      <c r="S100" s="68"/>
      <c r="T100" s="68"/>
      <c r="U100" s="106">
        <v>1</v>
      </c>
      <c r="V100" s="195"/>
      <c r="W100" s="49" t="s">
        <v>224</v>
      </c>
    </row>
    <row r="101" spans="1:23" x14ac:dyDescent="0.4">
      <c r="A101" s="4">
        <v>12</v>
      </c>
      <c r="B101" s="182" t="s">
        <v>226</v>
      </c>
      <c r="C101" s="183"/>
      <c r="D101" s="183"/>
      <c r="E101" s="183"/>
      <c r="F101" s="183"/>
      <c r="G101" s="183"/>
      <c r="H101" s="183"/>
      <c r="I101" s="183"/>
      <c r="J101" s="183"/>
      <c r="K101" s="183"/>
      <c r="L101" s="183"/>
      <c r="M101" s="183"/>
      <c r="N101" s="183"/>
      <c r="O101" s="183"/>
      <c r="P101" s="183"/>
      <c r="Q101" s="183"/>
      <c r="R101" s="183"/>
      <c r="S101" s="183"/>
      <c r="T101" s="183"/>
      <c r="U101" s="183"/>
      <c r="V101" s="183"/>
      <c r="W101" s="184"/>
    </row>
    <row r="102" spans="1:23" x14ac:dyDescent="0.4">
      <c r="A102" s="4"/>
      <c r="B102" s="186" t="s">
        <v>5</v>
      </c>
      <c r="C102" s="187"/>
      <c r="D102" s="187"/>
      <c r="E102" s="187"/>
      <c r="F102" s="187"/>
      <c r="G102" s="187"/>
      <c r="H102" s="187"/>
      <c r="I102" s="187"/>
      <c r="J102" s="187"/>
      <c r="K102" s="187"/>
      <c r="L102" s="187"/>
      <c r="M102" s="187"/>
      <c r="N102" s="187"/>
      <c r="O102" s="187"/>
      <c r="P102" s="187"/>
      <c r="Q102" s="187"/>
      <c r="R102" s="187"/>
      <c r="S102" s="187"/>
      <c r="T102" s="187"/>
      <c r="U102" s="187"/>
      <c r="V102" s="187"/>
      <c r="W102" s="188"/>
    </row>
    <row r="103" spans="1:23" ht="16" customHeight="1" x14ac:dyDescent="0.4">
      <c r="A103" s="4"/>
      <c r="B103" s="174" t="s">
        <v>346</v>
      </c>
      <c r="C103" s="209" t="s">
        <v>7</v>
      </c>
      <c r="D103" s="174" t="s">
        <v>8</v>
      </c>
      <c r="E103" s="8"/>
      <c r="F103" s="175" t="s">
        <v>9</v>
      </c>
      <c r="G103" s="174" t="s">
        <v>10</v>
      </c>
      <c r="H103" s="174" t="s">
        <v>11</v>
      </c>
      <c r="I103" s="175" t="s">
        <v>12</v>
      </c>
      <c r="J103" s="178" t="s">
        <v>13</v>
      </c>
      <c r="K103" s="179"/>
      <c r="L103" s="179"/>
      <c r="M103" s="179"/>
      <c r="N103" s="179"/>
      <c r="O103" s="179"/>
      <c r="P103" s="179"/>
      <c r="Q103" s="179"/>
      <c r="R103" s="179"/>
      <c r="S103" s="179"/>
      <c r="T103" s="179"/>
      <c r="U103" s="180"/>
      <c r="V103" s="181" t="s">
        <v>14</v>
      </c>
      <c r="W103" s="174" t="s">
        <v>15</v>
      </c>
    </row>
    <row r="104" spans="1:23" x14ac:dyDescent="0.4">
      <c r="A104" s="4"/>
      <c r="B104" s="174"/>
      <c r="C104" s="210"/>
      <c r="D104" s="174"/>
      <c r="E104" s="75" t="s">
        <v>62</v>
      </c>
      <c r="F104" s="176"/>
      <c r="G104" s="174"/>
      <c r="H104" s="174"/>
      <c r="I104" s="176"/>
      <c r="J104" s="182" t="s">
        <v>63</v>
      </c>
      <c r="K104" s="183"/>
      <c r="L104" s="184"/>
      <c r="M104" s="182" t="s">
        <v>64</v>
      </c>
      <c r="N104" s="183"/>
      <c r="O104" s="184"/>
      <c r="P104" s="185" t="s">
        <v>19</v>
      </c>
      <c r="Q104" s="185"/>
      <c r="R104" s="185"/>
      <c r="S104" s="185" t="s">
        <v>20</v>
      </c>
      <c r="T104" s="185"/>
      <c r="U104" s="185"/>
      <c r="V104" s="181"/>
      <c r="W104" s="174"/>
    </row>
    <row r="105" spans="1:23" x14ac:dyDescent="0.4">
      <c r="A105" s="4"/>
      <c r="B105" s="174"/>
      <c r="C105" s="211"/>
      <c r="D105" s="174"/>
      <c r="E105" s="76"/>
      <c r="F105" s="177"/>
      <c r="G105" s="174"/>
      <c r="H105" s="174"/>
      <c r="I105" s="177"/>
      <c r="J105" s="9" t="s">
        <v>21</v>
      </c>
      <c r="K105" s="9" t="s">
        <v>22</v>
      </c>
      <c r="L105" s="9" t="s">
        <v>23</v>
      </c>
      <c r="M105" s="9" t="s">
        <v>24</v>
      </c>
      <c r="N105" s="9" t="s">
        <v>25</v>
      </c>
      <c r="O105" s="9" t="s">
        <v>26</v>
      </c>
      <c r="P105" s="9" t="s">
        <v>27</v>
      </c>
      <c r="Q105" s="9" t="s">
        <v>28</v>
      </c>
      <c r="R105" s="9" t="s">
        <v>29</v>
      </c>
      <c r="S105" s="7" t="s">
        <v>30</v>
      </c>
      <c r="T105" s="7" t="s">
        <v>31</v>
      </c>
      <c r="U105" s="7" t="s">
        <v>32</v>
      </c>
      <c r="V105" s="7" t="s">
        <v>33</v>
      </c>
      <c r="W105" s="174"/>
    </row>
    <row r="106" spans="1:23" ht="134.5" customHeight="1" x14ac:dyDescent="0.4">
      <c r="A106" s="4"/>
      <c r="B106" s="44" t="s">
        <v>41</v>
      </c>
      <c r="C106" s="78" t="s">
        <v>52</v>
      </c>
      <c r="D106" s="163" t="s">
        <v>227</v>
      </c>
      <c r="E106" s="86" t="s">
        <v>228</v>
      </c>
      <c r="F106" s="113" t="s">
        <v>384</v>
      </c>
      <c r="G106" s="127" t="s">
        <v>229</v>
      </c>
      <c r="H106" s="127" t="s">
        <v>230</v>
      </c>
      <c r="I106" s="52">
        <v>12</v>
      </c>
      <c r="J106" s="102">
        <v>1</v>
      </c>
      <c r="K106" s="102">
        <v>1</v>
      </c>
      <c r="L106" s="102">
        <v>1</v>
      </c>
      <c r="M106" s="102">
        <v>1</v>
      </c>
      <c r="N106" s="102">
        <v>1</v>
      </c>
      <c r="O106" s="102">
        <v>1</v>
      </c>
      <c r="P106" s="102">
        <v>1</v>
      </c>
      <c r="Q106" s="102">
        <v>1</v>
      </c>
      <c r="R106" s="102">
        <v>1</v>
      </c>
      <c r="S106" s="102">
        <v>1</v>
      </c>
      <c r="T106" s="102">
        <v>1</v>
      </c>
      <c r="U106" s="102">
        <v>1</v>
      </c>
      <c r="V106" s="193">
        <v>8402513</v>
      </c>
      <c r="W106" s="13" t="s">
        <v>231</v>
      </c>
    </row>
    <row r="107" spans="1:23" ht="65" customHeight="1" x14ac:dyDescent="0.4">
      <c r="A107" s="4"/>
      <c r="B107" s="44" t="s">
        <v>41</v>
      </c>
      <c r="C107" s="78" t="s">
        <v>52</v>
      </c>
      <c r="D107" s="163" t="s">
        <v>232</v>
      </c>
      <c r="E107" s="86" t="s">
        <v>233</v>
      </c>
      <c r="F107" s="113" t="s">
        <v>234</v>
      </c>
      <c r="G107" s="127" t="s">
        <v>235</v>
      </c>
      <c r="H107" s="127" t="s">
        <v>226</v>
      </c>
      <c r="I107" s="52">
        <v>12</v>
      </c>
      <c r="J107" s="102">
        <v>1</v>
      </c>
      <c r="K107" s="102">
        <v>1</v>
      </c>
      <c r="L107" s="102">
        <v>1</v>
      </c>
      <c r="M107" s="102">
        <v>1</v>
      </c>
      <c r="N107" s="102">
        <v>1</v>
      </c>
      <c r="O107" s="102">
        <v>1</v>
      </c>
      <c r="P107" s="102">
        <v>1</v>
      </c>
      <c r="Q107" s="102">
        <v>1</v>
      </c>
      <c r="R107" s="102">
        <v>1</v>
      </c>
      <c r="S107" s="102">
        <v>1</v>
      </c>
      <c r="T107" s="102">
        <v>1</v>
      </c>
      <c r="U107" s="102">
        <v>1</v>
      </c>
      <c r="V107" s="194"/>
      <c r="W107" s="13" t="s">
        <v>231</v>
      </c>
    </row>
    <row r="108" spans="1:23" ht="72.5" customHeight="1" x14ac:dyDescent="0.4">
      <c r="B108" s="44" t="s">
        <v>41</v>
      </c>
      <c r="C108" s="78" t="s">
        <v>52</v>
      </c>
      <c r="D108" s="150" t="s">
        <v>385</v>
      </c>
      <c r="E108" s="86" t="s">
        <v>236</v>
      </c>
      <c r="F108" s="113" t="s">
        <v>386</v>
      </c>
      <c r="G108" s="127" t="s">
        <v>237</v>
      </c>
      <c r="H108" s="127" t="s">
        <v>238</v>
      </c>
      <c r="I108" s="52">
        <v>1</v>
      </c>
      <c r="J108" s="25"/>
      <c r="K108" s="25"/>
      <c r="L108" s="25"/>
      <c r="M108" s="25"/>
      <c r="N108" s="25"/>
      <c r="O108" s="25"/>
      <c r="P108" s="25"/>
      <c r="Q108" s="25"/>
      <c r="S108" s="25"/>
      <c r="T108" s="90">
        <v>1</v>
      </c>
      <c r="U108" s="25"/>
      <c r="V108" s="195"/>
      <c r="W108" s="13" t="s">
        <v>231</v>
      </c>
    </row>
    <row r="109" spans="1:23" x14ac:dyDescent="0.4">
      <c r="A109" s="4">
        <v>13</v>
      </c>
      <c r="B109" s="182" t="s">
        <v>239</v>
      </c>
      <c r="C109" s="183"/>
      <c r="D109" s="183"/>
      <c r="E109" s="183"/>
      <c r="F109" s="183"/>
      <c r="G109" s="183"/>
      <c r="H109" s="183"/>
      <c r="I109" s="183"/>
      <c r="J109" s="183"/>
      <c r="K109" s="183"/>
      <c r="L109" s="183"/>
      <c r="M109" s="183"/>
      <c r="N109" s="183"/>
      <c r="O109" s="183"/>
      <c r="P109" s="183"/>
      <c r="Q109" s="183"/>
      <c r="R109" s="183"/>
      <c r="S109" s="183"/>
      <c r="T109" s="183"/>
      <c r="U109" s="183"/>
      <c r="V109" s="183"/>
      <c r="W109" s="184"/>
    </row>
    <row r="110" spans="1:23" x14ac:dyDescent="0.4">
      <c r="A110" s="4"/>
      <c r="B110" s="186" t="s">
        <v>5</v>
      </c>
      <c r="C110" s="187"/>
      <c r="D110" s="187"/>
      <c r="E110" s="187"/>
      <c r="F110" s="187"/>
      <c r="G110" s="187"/>
      <c r="H110" s="187"/>
      <c r="I110" s="187"/>
      <c r="J110" s="187"/>
      <c r="K110" s="187"/>
      <c r="L110" s="187"/>
      <c r="M110" s="187"/>
      <c r="N110" s="187"/>
      <c r="O110" s="187"/>
      <c r="P110" s="187"/>
      <c r="Q110" s="187"/>
      <c r="R110" s="187"/>
      <c r="S110" s="187"/>
      <c r="T110" s="187"/>
      <c r="U110" s="187"/>
      <c r="V110" s="187"/>
      <c r="W110" s="188"/>
    </row>
    <row r="111" spans="1:23" ht="16" customHeight="1" x14ac:dyDescent="0.4">
      <c r="A111" s="4"/>
      <c r="B111" s="174" t="s">
        <v>346</v>
      </c>
      <c r="C111" s="209" t="s">
        <v>7</v>
      </c>
      <c r="D111" s="174" t="s">
        <v>8</v>
      </c>
      <c r="E111" s="8"/>
      <c r="F111" s="175" t="s">
        <v>9</v>
      </c>
      <c r="G111" s="174" t="s">
        <v>10</v>
      </c>
      <c r="H111" s="174" t="s">
        <v>11</v>
      </c>
      <c r="I111" s="175" t="s">
        <v>12</v>
      </c>
      <c r="J111" s="178" t="s">
        <v>13</v>
      </c>
      <c r="K111" s="179"/>
      <c r="L111" s="179"/>
      <c r="M111" s="179"/>
      <c r="N111" s="179"/>
      <c r="O111" s="179"/>
      <c r="P111" s="179"/>
      <c r="Q111" s="179"/>
      <c r="R111" s="179"/>
      <c r="S111" s="179"/>
      <c r="T111" s="179"/>
      <c r="U111" s="180"/>
      <c r="V111" s="181" t="s">
        <v>14</v>
      </c>
      <c r="W111" s="174" t="s">
        <v>15</v>
      </c>
    </row>
    <row r="112" spans="1:23" x14ac:dyDescent="0.4">
      <c r="A112" s="4"/>
      <c r="B112" s="174"/>
      <c r="C112" s="210"/>
      <c r="D112" s="174"/>
      <c r="E112" s="75" t="s">
        <v>62</v>
      </c>
      <c r="F112" s="176"/>
      <c r="G112" s="174"/>
      <c r="H112" s="174"/>
      <c r="I112" s="176"/>
      <c r="J112" s="182" t="s">
        <v>63</v>
      </c>
      <c r="K112" s="183"/>
      <c r="L112" s="184"/>
      <c r="M112" s="182" t="s">
        <v>64</v>
      </c>
      <c r="N112" s="183"/>
      <c r="O112" s="184"/>
      <c r="P112" s="185" t="s">
        <v>19</v>
      </c>
      <c r="Q112" s="185"/>
      <c r="R112" s="185"/>
      <c r="S112" s="185" t="s">
        <v>20</v>
      </c>
      <c r="T112" s="185"/>
      <c r="U112" s="185"/>
      <c r="V112" s="181"/>
      <c r="W112" s="174"/>
    </row>
    <row r="113" spans="1:23" x14ac:dyDescent="0.4">
      <c r="A113" s="4"/>
      <c r="B113" s="174"/>
      <c r="C113" s="211"/>
      <c r="D113" s="174"/>
      <c r="E113" s="76"/>
      <c r="F113" s="177"/>
      <c r="G113" s="174"/>
      <c r="H113" s="174"/>
      <c r="I113" s="177"/>
      <c r="J113" s="9" t="s">
        <v>21</v>
      </c>
      <c r="K113" s="9" t="s">
        <v>22</v>
      </c>
      <c r="L113" s="9" t="s">
        <v>23</v>
      </c>
      <c r="M113" s="9" t="s">
        <v>24</v>
      </c>
      <c r="N113" s="9" t="s">
        <v>25</v>
      </c>
      <c r="O113" s="9" t="s">
        <v>26</v>
      </c>
      <c r="P113" s="9" t="s">
        <v>27</v>
      </c>
      <c r="Q113" s="9" t="s">
        <v>28</v>
      </c>
      <c r="R113" s="9" t="s">
        <v>29</v>
      </c>
      <c r="S113" s="7" t="s">
        <v>30</v>
      </c>
      <c r="T113" s="7" t="s">
        <v>31</v>
      </c>
      <c r="U113" s="7" t="s">
        <v>32</v>
      </c>
      <c r="V113" s="7" t="s">
        <v>33</v>
      </c>
      <c r="W113" s="174"/>
    </row>
    <row r="114" spans="1:23" ht="107" customHeight="1" x14ac:dyDescent="0.4">
      <c r="A114" s="4"/>
      <c r="B114" s="44" t="s">
        <v>41</v>
      </c>
      <c r="C114" s="44" t="s">
        <v>217</v>
      </c>
      <c r="D114" s="164" t="s">
        <v>387</v>
      </c>
      <c r="E114" s="59" t="s">
        <v>388</v>
      </c>
      <c r="F114" s="33" t="s">
        <v>389</v>
      </c>
      <c r="G114" s="57" t="s">
        <v>390</v>
      </c>
      <c r="H114" s="13" t="s">
        <v>240</v>
      </c>
      <c r="I114" s="60">
        <v>1392</v>
      </c>
      <c r="J114" s="99">
        <v>116</v>
      </c>
      <c r="K114" s="99">
        <v>116</v>
      </c>
      <c r="L114" s="99">
        <v>116</v>
      </c>
      <c r="M114" s="99">
        <v>116</v>
      </c>
      <c r="N114" s="99">
        <v>116</v>
      </c>
      <c r="O114" s="99">
        <v>116</v>
      </c>
      <c r="P114" s="99">
        <v>116</v>
      </c>
      <c r="Q114" s="99">
        <v>16</v>
      </c>
      <c r="R114" s="99">
        <v>16</v>
      </c>
      <c r="S114" s="99">
        <v>16</v>
      </c>
      <c r="T114" s="99">
        <v>16</v>
      </c>
      <c r="U114" s="99">
        <v>16</v>
      </c>
      <c r="V114" s="196">
        <v>2068519</v>
      </c>
      <c r="W114" s="13" t="s">
        <v>241</v>
      </c>
    </row>
    <row r="115" spans="1:23" ht="86" customHeight="1" x14ac:dyDescent="0.4">
      <c r="A115" s="4"/>
      <c r="B115" s="44" t="s">
        <v>41</v>
      </c>
      <c r="C115" s="44" t="s">
        <v>217</v>
      </c>
      <c r="D115" s="164" t="s">
        <v>242</v>
      </c>
      <c r="E115" s="59" t="s">
        <v>243</v>
      </c>
      <c r="F115" s="33" t="s">
        <v>391</v>
      </c>
      <c r="G115" s="57" t="s">
        <v>392</v>
      </c>
      <c r="H115" s="13" t="s">
        <v>240</v>
      </c>
      <c r="I115" s="60">
        <f>SUM(J115:U115)</f>
        <v>144</v>
      </c>
      <c r="J115" s="99">
        <v>12</v>
      </c>
      <c r="K115" s="99">
        <v>12</v>
      </c>
      <c r="L115" s="99">
        <v>12</v>
      </c>
      <c r="M115" s="99">
        <v>12</v>
      </c>
      <c r="N115" s="99">
        <v>12</v>
      </c>
      <c r="O115" s="99">
        <v>12</v>
      </c>
      <c r="P115" s="99">
        <v>12</v>
      </c>
      <c r="Q115" s="99">
        <v>12</v>
      </c>
      <c r="R115" s="99">
        <v>12</v>
      </c>
      <c r="S115" s="99">
        <v>12</v>
      </c>
      <c r="T115" s="99">
        <v>12</v>
      </c>
      <c r="U115" s="99">
        <v>12</v>
      </c>
      <c r="V115" s="197"/>
      <c r="W115" s="13" t="s">
        <v>241</v>
      </c>
    </row>
    <row r="116" spans="1:23" ht="99" customHeight="1" x14ac:dyDescent="0.4">
      <c r="A116" s="4"/>
      <c r="B116" s="33" t="s">
        <v>41</v>
      </c>
      <c r="C116" s="33" t="s">
        <v>217</v>
      </c>
      <c r="D116" s="160" t="s">
        <v>244</v>
      </c>
      <c r="E116" s="87" t="s">
        <v>245</v>
      </c>
      <c r="F116" s="33" t="s">
        <v>393</v>
      </c>
      <c r="G116" s="57" t="s">
        <v>394</v>
      </c>
      <c r="H116" s="127" t="s">
        <v>240</v>
      </c>
      <c r="I116" s="60">
        <f t="shared" ref="I116:I120" si="4">SUM(J116:U116)</f>
        <v>240</v>
      </c>
      <c r="J116" s="99">
        <v>20</v>
      </c>
      <c r="K116" s="99">
        <v>20</v>
      </c>
      <c r="L116" s="99">
        <v>20</v>
      </c>
      <c r="M116" s="99">
        <v>20</v>
      </c>
      <c r="N116" s="99">
        <v>20</v>
      </c>
      <c r="O116" s="99">
        <v>20</v>
      </c>
      <c r="P116" s="99">
        <v>20</v>
      </c>
      <c r="Q116" s="99">
        <v>20</v>
      </c>
      <c r="R116" s="99">
        <v>20</v>
      </c>
      <c r="S116" s="99">
        <v>20</v>
      </c>
      <c r="T116" s="99">
        <v>20</v>
      </c>
      <c r="U116" s="99">
        <v>20</v>
      </c>
      <c r="V116" s="197"/>
      <c r="W116" s="127" t="s">
        <v>241</v>
      </c>
    </row>
    <row r="117" spans="1:23" ht="163" customHeight="1" x14ac:dyDescent="0.4">
      <c r="A117" s="4"/>
      <c r="B117" s="44" t="s">
        <v>41</v>
      </c>
      <c r="C117" s="44" t="s">
        <v>246</v>
      </c>
      <c r="D117" s="164" t="s">
        <v>395</v>
      </c>
      <c r="E117" s="59" t="s">
        <v>247</v>
      </c>
      <c r="F117" s="33" t="s">
        <v>396</v>
      </c>
      <c r="G117" s="148" t="s">
        <v>397</v>
      </c>
      <c r="H117" s="13" t="s">
        <v>240</v>
      </c>
      <c r="I117" s="60">
        <f t="shared" si="4"/>
        <v>6192</v>
      </c>
      <c r="J117" s="99">
        <v>516</v>
      </c>
      <c r="K117" s="99">
        <v>516</v>
      </c>
      <c r="L117" s="99">
        <v>516</v>
      </c>
      <c r="M117" s="99">
        <v>516</v>
      </c>
      <c r="N117" s="99">
        <v>516</v>
      </c>
      <c r="O117" s="99">
        <v>516</v>
      </c>
      <c r="P117" s="99">
        <v>516</v>
      </c>
      <c r="Q117" s="99">
        <v>516</v>
      </c>
      <c r="R117" s="99">
        <v>516</v>
      </c>
      <c r="S117" s="99">
        <v>516</v>
      </c>
      <c r="T117" s="99">
        <v>516</v>
      </c>
      <c r="U117" s="99">
        <v>516</v>
      </c>
      <c r="V117" s="197"/>
      <c r="W117" s="13" t="s">
        <v>241</v>
      </c>
    </row>
    <row r="118" spans="1:23" ht="118.5" customHeight="1" x14ac:dyDescent="0.4">
      <c r="A118" s="4"/>
      <c r="B118" s="44" t="s">
        <v>41</v>
      </c>
      <c r="C118" s="44" t="s">
        <v>217</v>
      </c>
      <c r="D118" s="164" t="s">
        <v>398</v>
      </c>
      <c r="E118" s="59" t="s">
        <v>248</v>
      </c>
      <c r="F118" s="33" t="s">
        <v>399</v>
      </c>
      <c r="G118" s="57" t="s">
        <v>249</v>
      </c>
      <c r="H118" s="13" t="s">
        <v>240</v>
      </c>
      <c r="I118" s="60">
        <f t="shared" si="4"/>
        <v>672</v>
      </c>
      <c r="J118" s="99">
        <v>56</v>
      </c>
      <c r="K118" s="99">
        <v>56</v>
      </c>
      <c r="L118" s="99">
        <v>56</v>
      </c>
      <c r="M118" s="99">
        <v>56</v>
      </c>
      <c r="N118" s="99">
        <v>56</v>
      </c>
      <c r="O118" s="99">
        <v>56</v>
      </c>
      <c r="P118" s="99">
        <v>56</v>
      </c>
      <c r="Q118" s="99">
        <v>56</v>
      </c>
      <c r="R118" s="99">
        <v>56</v>
      </c>
      <c r="S118" s="99">
        <v>56</v>
      </c>
      <c r="T118" s="99">
        <v>56</v>
      </c>
      <c r="U118" s="99">
        <v>56</v>
      </c>
      <c r="V118" s="197"/>
      <c r="W118" s="13" t="s">
        <v>241</v>
      </c>
    </row>
    <row r="119" spans="1:23" ht="99.5" customHeight="1" x14ac:dyDescent="0.4">
      <c r="A119" s="4"/>
      <c r="B119" s="44" t="s">
        <v>41</v>
      </c>
      <c r="C119" s="33" t="s">
        <v>217</v>
      </c>
      <c r="D119" s="164" t="s">
        <v>250</v>
      </c>
      <c r="E119" s="59" t="s">
        <v>251</v>
      </c>
      <c r="F119" s="33" t="s">
        <v>252</v>
      </c>
      <c r="G119" s="57" t="s">
        <v>400</v>
      </c>
      <c r="H119" s="13" t="s">
        <v>240</v>
      </c>
      <c r="I119" s="60">
        <f t="shared" si="4"/>
        <v>348</v>
      </c>
      <c r="J119" s="99">
        <v>29</v>
      </c>
      <c r="K119" s="99">
        <v>29</v>
      </c>
      <c r="L119" s="99">
        <v>29</v>
      </c>
      <c r="M119" s="99">
        <v>29</v>
      </c>
      <c r="N119" s="99">
        <v>29</v>
      </c>
      <c r="O119" s="99">
        <v>29</v>
      </c>
      <c r="P119" s="99">
        <v>29</v>
      </c>
      <c r="Q119" s="99">
        <v>29</v>
      </c>
      <c r="R119" s="99">
        <v>29</v>
      </c>
      <c r="S119" s="99">
        <v>29</v>
      </c>
      <c r="T119" s="99">
        <v>29</v>
      </c>
      <c r="U119" s="99">
        <v>29</v>
      </c>
      <c r="V119" s="197"/>
      <c r="W119" s="13" t="s">
        <v>241</v>
      </c>
    </row>
    <row r="120" spans="1:23" ht="159" customHeight="1" x14ac:dyDescent="0.4">
      <c r="A120" s="4"/>
      <c r="B120" s="33" t="s">
        <v>41</v>
      </c>
      <c r="C120" s="33" t="s">
        <v>217</v>
      </c>
      <c r="D120" s="164" t="s">
        <v>253</v>
      </c>
      <c r="E120" s="59" t="s">
        <v>254</v>
      </c>
      <c r="F120" s="33" t="s">
        <v>401</v>
      </c>
      <c r="G120" s="57" t="s">
        <v>255</v>
      </c>
      <c r="H120" s="13" t="s">
        <v>240</v>
      </c>
      <c r="I120" s="60">
        <f t="shared" si="4"/>
        <v>1044</v>
      </c>
      <c r="J120" s="99">
        <v>87</v>
      </c>
      <c r="K120" s="99">
        <v>87</v>
      </c>
      <c r="L120" s="99">
        <v>87</v>
      </c>
      <c r="M120" s="99">
        <v>87</v>
      </c>
      <c r="N120" s="99">
        <v>87</v>
      </c>
      <c r="O120" s="99">
        <v>87</v>
      </c>
      <c r="P120" s="99">
        <v>87</v>
      </c>
      <c r="Q120" s="99">
        <v>87</v>
      </c>
      <c r="R120" s="99">
        <v>87</v>
      </c>
      <c r="S120" s="99">
        <v>87</v>
      </c>
      <c r="T120" s="99">
        <v>87</v>
      </c>
      <c r="U120" s="99">
        <v>87</v>
      </c>
      <c r="V120" s="197"/>
      <c r="W120" s="13" t="s">
        <v>241</v>
      </c>
    </row>
    <row r="121" spans="1:23" ht="72" customHeight="1" x14ac:dyDescent="0.4">
      <c r="A121" s="4"/>
      <c r="B121" s="33" t="s">
        <v>41</v>
      </c>
      <c r="C121" s="33" t="s">
        <v>217</v>
      </c>
      <c r="D121" s="172" t="s">
        <v>402</v>
      </c>
      <c r="E121" s="173" t="s">
        <v>256</v>
      </c>
      <c r="F121" s="33" t="s">
        <v>257</v>
      </c>
      <c r="G121" s="57" t="s">
        <v>403</v>
      </c>
      <c r="H121" s="13" t="s">
        <v>240</v>
      </c>
      <c r="I121" s="60">
        <f>SUM(J121:U121)</f>
        <v>12</v>
      </c>
      <c r="J121" s="99">
        <v>1</v>
      </c>
      <c r="K121" s="99">
        <v>1</v>
      </c>
      <c r="L121" s="99">
        <v>1</v>
      </c>
      <c r="M121" s="99">
        <v>1</v>
      </c>
      <c r="N121" s="99">
        <v>1</v>
      </c>
      <c r="O121" s="99">
        <v>1</v>
      </c>
      <c r="P121" s="99">
        <v>1</v>
      </c>
      <c r="Q121" s="99">
        <v>1</v>
      </c>
      <c r="R121" s="99">
        <v>1</v>
      </c>
      <c r="S121" s="99">
        <v>1</v>
      </c>
      <c r="T121" s="99">
        <v>1</v>
      </c>
      <c r="U121" s="99">
        <v>1</v>
      </c>
      <c r="V121" s="197"/>
      <c r="W121" s="13" t="s">
        <v>241</v>
      </c>
    </row>
    <row r="122" spans="1:23" ht="91.5" customHeight="1" x14ac:dyDescent="0.4">
      <c r="A122" s="4"/>
      <c r="B122" s="33" t="s">
        <v>41</v>
      </c>
      <c r="C122" s="33" t="s">
        <v>217</v>
      </c>
      <c r="D122" s="165" t="s">
        <v>258</v>
      </c>
      <c r="E122" s="136" t="s">
        <v>259</v>
      </c>
      <c r="F122" s="125" t="s">
        <v>260</v>
      </c>
      <c r="G122" s="137" t="s">
        <v>261</v>
      </c>
      <c r="H122" s="127" t="s">
        <v>404</v>
      </c>
      <c r="I122" s="127">
        <f>SUM(J122:U122)</f>
        <v>1800</v>
      </c>
      <c r="J122" s="99">
        <v>150</v>
      </c>
      <c r="K122" s="99">
        <v>150</v>
      </c>
      <c r="L122" s="99">
        <v>150</v>
      </c>
      <c r="M122" s="99">
        <v>150</v>
      </c>
      <c r="N122" s="99">
        <v>150</v>
      </c>
      <c r="O122" s="99">
        <v>150</v>
      </c>
      <c r="P122" s="99">
        <v>150</v>
      </c>
      <c r="Q122" s="99">
        <v>150</v>
      </c>
      <c r="R122" s="99">
        <v>150</v>
      </c>
      <c r="S122" s="99">
        <v>150</v>
      </c>
      <c r="T122" s="99">
        <v>150</v>
      </c>
      <c r="U122" s="99">
        <v>150</v>
      </c>
      <c r="V122" s="197"/>
      <c r="W122" s="127" t="s">
        <v>262</v>
      </c>
    </row>
    <row r="123" spans="1:23" ht="139.5" customHeight="1" x14ac:dyDescent="0.4">
      <c r="A123" s="4"/>
      <c r="B123" s="33" t="s">
        <v>41</v>
      </c>
      <c r="C123" s="33" t="s">
        <v>217</v>
      </c>
      <c r="D123" s="154" t="s">
        <v>263</v>
      </c>
      <c r="E123" s="138" t="s">
        <v>264</v>
      </c>
      <c r="F123" s="26" t="s">
        <v>265</v>
      </c>
      <c r="G123" s="57" t="s">
        <v>405</v>
      </c>
      <c r="H123" s="127" t="s">
        <v>404</v>
      </c>
      <c r="I123" s="127">
        <f t="shared" ref="I123:I124" si="5">SUM(J123:U123)</f>
        <v>43</v>
      </c>
      <c r="J123" s="135"/>
      <c r="K123" s="99">
        <f>3</f>
        <v>3</v>
      </c>
      <c r="L123" s="99">
        <f>3+3</f>
        <v>6</v>
      </c>
      <c r="M123" s="99">
        <f>3</f>
        <v>3</v>
      </c>
      <c r="N123" s="99">
        <f>3+1</f>
        <v>4</v>
      </c>
      <c r="O123" s="99">
        <f>3+3</f>
        <v>6</v>
      </c>
      <c r="P123" s="99">
        <f>3</f>
        <v>3</v>
      </c>
      <c r="Q123" s="99">
        <f>3</f>
        <v>3</v>
      </c>
      <c r="R123" s="99">
        <f>3+3</f>
        <v>6</v>
      </c>
      <c r="S123" s="99">
        <f>3+1</f>
        <v>4</v>
      </c>
      <c r="T123" s="99">
        <f>3</f>
        <v>3</v>
      </c>
      <c r="U123" s="99">
        <v>2</v>
      </c>
      <c r="V123" s="197"/>
      <c r="W123" s="127" t="s">
        <v>262</v>
      </c>
    </row>
    <row r="124" spans="1:23" ht="111.5" customHeight="1" x14ac:dyDescent="0.4">
      <c r="A124" s="4"/>
      <c r="B124" s="33" t="s">
        <v>41</v>
      </c>
      <c r="C124" s="78" t="s">
        <v>52</v>
      </c>
      <c r="D124" s="166" t="s">
        <v>266</v>
      </c>
      <c r="E124" s="87" t="s">
        <v>267</v>
      </c>
      <c r="F124" s="33" t="s">
        <v>406</v>
      </c>
      <c r="G124" s="57" t="s">
        <v>407</v>
      </c>
      <c r="H124" s="127" t="s">
        <v>408</v>
      </c>
      <c r="I124" s="127">
        <f t="shared" si="5"/>
        <v>2</v>
      </c>
      <c r="J124" s="29"/>
      <c r="K124" s="29"/>
      <c r="L124" s="29"/>
      <c r="M124" s="29"/>
      <c r="N124" s="29"/>
      <c r="O124" s="99">
        <v>1</v>
      </c>
      <c r="P124" s="29"/>
      <c r="Q124" s="29"/>
      <c r="R124" s="29"/>
      <c r="S124" s="29"/>
      <c r="T124" s="29"/>
      <c r="U124" s="99">
        <v>1</v>
      </c>
      <c r="V124" s="197"/>
      <c r="W124" s="127" t="s">
        <v>262</v>
      </c>
    </row>
    <row r="125" spans="1:23" ht="126.5" customHeight="1" x14ac:dyDescent="0.4">
      <c r="A125" s="4"/>
      <c r="B125" s="33" t="s">
        <v>41</v>
      </c>
      <c r="C125" s="33" t="s">
        <v>217</v>
      </c>
      <c r="D125" s="167" t="s">
        <v>409</v>
      </c>
      <c r="E125" s="87" t="s">
        <v>268</v>
      </c>
      <c r="F125" s="79" t="s">
        <v>269</v>
      </c>
      <c r="G125" s="127" t="s">
        <v>270</v>
      </c>
      <c r="H125" s="62" t="s">
        <v>271</v>
      </c>
      <c r="I125" s="13">
        <f>SUM(J125:U125)</f>
        <v>1611</v>
      </c>
      <c r="J125" s="90">
        <f>74+5+9</f>
        <v>88</v>
      </c>
      <c r="K125" s="90">
        <f>74+11+14</f>
        <v>99</v>
      </c>
      <c r="L125" s="90">
        <f>75+33+17</f>
        <v>125</v>
      </c>
      <c r="M125" s="90">
        <f>76+55+14</f>
        <v>145</v>
      </c>
      <c r="N125" s="90">
        <f>75+51+16</f>
        <v>142</v>
      </c>
      <c r="O125" s="90">
        <f>75+65+19</f>
        <v>159</v>
      </c>
      <c r="P125" s="90">
        <f>76+49+20</f>
        <v>145</v>
      </c>
      <c r="Q125" s="90">
        <f>75+95+19</f>
        <v>189</v>
      </c>
      <c r="R125" s="90">
        <f>75+45+16</f>
        <v>136</v>
      </c>
      <c r="S125" s="90">
        <f>76+55+15</f>
        <v>146</v>
      </c>
      <c r="T125" s="90">
        <f>75+39+20</f>
        <v>134</v>
      </c>
      <c r="U125" s="91">
        <f>74+22+7</f>
        <v>103</v>
      </c>
      <c r="V125" s="197"/>
      <c r="W125" s="13" t="s">
        <v>272</v>
      </c>
    </row>
    <row r="126" spans="1:23" ht="93" customHeight="1" x14ac:dyDescent="0.4">
      <c r="A126" s="4"/>
      <c r="B126" s="33" t="s">
        <v>41</v>
      </c>
      <c r="C126" s="33" t="s">
        <v>217</v>
      </c>
      <c r="D126" s="169" t="s">
        <v>273</v>
      </c>
      <c r="E126" s="170" t="s">
        <v>274</v>
      </c>
      <c r="F126" s="77" t="s">
        <v>275</v>
      </c>
      <c r="G126" s="127" t="s">
        <v>410</v>
      </c>
      <c r="H126" s="62" t="s">
        <v>271</v>
      </c>
      <c r="I126" s="13">
        <f t="shared" ref="I126" si="6">SUM(J126:U126)</f>
        <v>300</v>
      </c>
      <c r="J126" s="63"/>
      <c r="K126" s="63"/>
      <c r="L126" s="63"/>
      <c r="M126" s="63"/>
      <c r="N126" s="107">
        <v>150</v>
      </c>
      <c r="O126" s="63"/>
      <c r="P126" s="63"/>
      <c r="Q126" s="107">
        <v>150</v>
      </c>
      <c r="R126" s="63"/>
      <c r="S126" s="63"/>
      <c r="T126" s="63"/>
      <c r="U126" s="63"/>
      <c r="V126" s="197"/>
      <c r="W126" s="13" t="s">
        <v>272</v>
      </c>
    </row>
    <row r="127" spans="1:23" ht="120.5" customHeight="1" x14ac:dyDescent="0.4">
      <c r="A127" s="4"/>
      <c r="B127" s="33" t="s">
        <v>41</v>
      </c>
      <c r="C127" s="33" t="s">
        <v>217</v>
      </c>
      <c r="D127" s="167" t="s">
        <v>276</v>
      </c>
      <c r="E127" s="130" t="s">
        <v>277</v>
      </c>
      <c r="F127" s="79" t="s">
        <v>278</v>
      </c>
      <c r="G127" s="127" t="s">
        <v>279</v>
      </c>
      <c r="H127" s="62" t="s">
        <v>280</v>
      </c>
      <c r="I127" s="13">
        <f>SUM(J127:U127)</f>
        <v>4</v>
      </c>
      <c r="J127" s="25"/>
      <c r="K127" s="25"/>
      <c r="L127" s="90">
        <v>1</v>
      </c>
      <c r="M127" s="25"/>
      <c r="N127" s="25"/>
      <c r="O127" s="90">
        <v>1</v>
      </c>
      <c r="P127" s="25"/>
      <c r="Q127" s="25"/>
      <c r="R127" s="90">
        <v>1</v>
      </c>
      <c r="S127" s="25"/>
      <c r="T127" s="25"/>
      <c r="U127" s="91">
        <v>1</v>
      </c>
      <c r="V127" s="197"/>
      <c r="W127" s="13" t="s">
        <v>272</v>
      </c>
    </row>
    <row r="128" spans="1:23" ht="99.5" customHeight="1" x14ac:dyDescent="0.4">
      <c r="A128" s="4"/>
      <c r="B128" s="33" t="s">
        <v>41</v>
      </c>
      <c r="C128" s="33" t="s">
        <v>217</v>
      </c>
      <c r="D128" s="167" t="s">
        <v>281</v>
      </c>
      <c r="E128" s="130" t="s">
        <v>282</v>
      </c>
      <c r="F128" s="79" t="s">
        <v>283</v>
      </c>
      <c r="G128" s="127" t="s">
        <v>284</v>
      </c>
      <c r="H128" s="13" t="s">
        <v>285</v>
      </c>
      <c r="I128" s="13">
        <f>SUM(J128:U128)</f>
        <v>4</v>
      </c>
      <c r="J128" s="25"/>
      <c r="K128" s="25"/>
      <c r="L128" s="90">
        <v>1</v>
      </c>
      <c r="M128" s="25"/>
      <c r="N128" s="25"/>
      <c r="O128" s="90">
        <v>1</v>
      </c>
      <c r="P128" s="25"/>
      <c r="Q128" s="25"/>
      <c r="R128" s="90">
        <v>1</v>
      </c>
      <c r="S128" s="25"/>
      <c r="T128" s="25"/>
      <c r="U128" s="91">
        <v>1</v>
      </c>
      <c r="V128" s="197"/>
      <c r="W128" s="13" t="s">
        <v>272</v>
      </c>
    </row>
    <row r="129" spans="1:23" ht="100.5" customHeight="1" x14ac:dyDescent="0.4">
      <c r="A129" s="4"/>
      <c r="B129" s="33" t="s">
        <v>41</v>
      </c>
      <c r="C129" s="33" t="s">
        <v>217</v>
      </c>
      <c r="D129" s="167" t="s">
        <v>411</v>
      </c>
      <c r="E129" s="130" t="s">
        <v>286</v>
      </c>
      <c r="F129" s="79" t="s">
        <v>412</v>
      </c>
      <c r="G129" s="127" t="s">
        <v>287</v>
      </c>
      <c r="H129" s="13" t="s">
        <v>288</v>
      </c>
      <c r="I129" s="13">
        <f>SUM(J129:U129)</f>
        <v>4</v>
      </c>
      <c r="J129" s="25"/>
      <c r="K129" s="25"/>
      <c r="L129" s="90">
        <v>1</v>
      </c>
      <c r="M129" s="25"/>
      <c r="N129" s="25"/>
      <c r="O129" s="90">
        <v>1</v>
      </c>
      <c r="P129" s="25"/>
      <c r="Q129" s="25"/>
      <c r="R129" s="90">
        <v>1</v>
      </c>
      <c r="S129" s="25"/>
      <c r="T129" s="25"/>
      <c r="U129" s="91">
        <v>1</v>
      </c>
      <c r="V129" s="197"/>
      <c r="W129" s="13" t="s">
        <v>272</v>
      </c>
    </row>
    <row r="130" spans="1:23" ht="109.5" customHeight="1" x14ac:dyDescent="0.4">
      <c r="A130" s="4"/>
      <c r="B130" s="33" t="s">
        <v>41</v>
      </c>
      <c r="C130" s="33" t="s">
        <v>217</v>
      </c>
      <c r="D130" s="167" t="s">
        <v>413</v>
      </c>
      <c r="E130" s="130" t="s">
        <v>289</v>
      </c>
      <c r="F130" s="79" t="s">
        <v>290</v>
      </c>
      <c r="G130" s="127" t="s">
        <v>291</v>
      </c>
      <c r="H130" s="13" t="s">
        <v>292</v>
      </c>
      <c r="I130" s="13">
        <f>SUM(J130:U130)</f>
        <v>4</v>
      </c>
      <c r="J130" s="25"/>
      <c r="K130" s="25"/>
      <c r="L130" s="90">
        <v>1</v>
      </c>
      <c r="M130" s="25"/>
      <c r="N130" s="25"/>
      <c r="O130" s="90">
        <v>1</v>
      </c>
      <c r="P130" s="25"/>
      <c r="Q130" s="25"/>
      <c r="R130" s="90">
        <v>1</v>
      </c>
      <c r="S130" s="25"/>
      <c r="T130" s="25"/>
      <c r="U130" s="91">
        <v>1</v>
      </c>
      <c r="V130" s="197"/>
      <c r="W130" s="13" t="s">
        <v>272</v>
      </c>
    </row>
    <row r="131" spans="1:23" ht="132" customHeight="1" x14ac:dyDescent="0.4">
      <c r="A131" s="4"/>
      <c r="B131" s="78" t="s">
        <v>41</v>
      </c>
      <c r="C131" s="78" t="s">
        <v>217</v>
      </c>
      <c r="D131" s="164" t="s">
        <v>414</v>
      </c>
      <c r="E131" s="59" t="s">
        <v>293</v>
      </c>
      <c r="F131" s="79" t="s">
        <v>294</v>
      </c>
      <c r="G131" s="127" t="s">
        <v>295</v>
      </c>
      <c r="H131" s="13" t="s">
        <v>296</v>
      </c>
      <c r="I131" s="25">
        <v>10</v>
      </c>
      <c r="J131" s="25"/>
      <c r="K131" s="90">
        <v>1</v>
      </c>
      <c r="L131" s="90">
        <v>1</v>
      </c>
      <c r="M131" s="90">
        <v>1</v>
      </c>
      <c r="N131" s="90">
        <v>1</v>
      </c>
      <c r="O131" s="90">
        <v>1</v>
      </c>
      <c r="P131" s="90">
        <v>1</v>
      </c>
      <c r="Q131" s="90">
        <v>1</v>
      </c>
      <c r="R131" s="90">
        <v>1</v>
      </c>
      <c r="S131" s="90">
        <v>1</v>
      </c>
      <c r="T131" s="90">
        <v>1</v>
      </c>
      <c r="U131" s="13"/>
      <c r="V131" s="197"/>
      <c r="W131" s="13" t="s">
        <v>272</v>
      </c>
    </row>
    <row r="132" spans="1:23" ht="132.5" customHeight="1" x14ac:dyDescent="0.4">
      <c r="A132" s="4"/>
      <c r="B132" s="33" t="s">
        <v>41</v>
      </c>
      <c r="C132" s="33" t="s">
        <v>217</v>
      </c>
      <c r="D132" s="154" t="s">
        <v>297</v>
      </c>
      <c r="E132" s="170" t="s">
        <v>298</v>
      </c>
      <c r="F132" s="77" t="s">
        <v>299</v>
      </c>
      <c r="G132" s="127" t="s">
        <v>415</v>
      </c>
      <c r="H132" s="62" t="s">
        <v>300</v>
      </c>
      <c r="I132" s="13">
        <f>SUM(J132:U132)</f>
        <v>100</v>
      </c>
      <c r="J132" s="43"/>
      <c r="K132" s="43"/>
      <c r="L132" s="43"/>
      <c r="M132" s="107">
        <v>25</v>
      </c>
      <c r="N132" s="43"/>
      <c r="O132" s="107">
        <v>35</v>
      </c>
      <c r="P132" s="43"/>
      <c r="Q132" s="43"/>
      <c r="R132" s="107">
        <v>10</v>
      </c>
      <c r="S132" s="107">
        <v>20</v>
      </c>
      <c r="T132" s="107">
        <v>10</v>
      </c>
      <c r="U132" s="43"/>
      <c r="V132" s="197"/>
      <c r="W132" s="13" t="s">
        <v>272</v>
      </c>
    </row>
    <row r="133" spans="1:23" ht="117" customHeight="1" x14ac:dyDescent="0.4">
      <c r="A133" s="4"/>
      <c r="B133" s="33" t="s">
        <v>41</v>
      </c>
      <c r="C133" s="33" t="s">
        <v>217</v>
      </c>
      <c r="D133" s="171" t="s">
        <v>301</v>
      </c>
      <c r="E133" s="130" t="s">
        <v>302</v>
      </c>
      <c r="F133" s="149" t="s">
        <v>303</v>
      </c>
      <c r="G133" s="127" t="s">
        <v>304</v>
      </c>
      <c r="H133" s="13" t="s">
        <v>305</v>
      </c>
      <c r="I133" s="13">
        <f>SUM(J133:U133)</f>
        <v>580</v>
      </c>
      <c r="J133" s="90">
        <v>40</v>
      </c>
      <c r="K133" s="90">
        <v>40</v>
      </c>
      <c r="L133" s="90">
        <f>40+10</f>
        <v>50</v>
      </c>
      <c r="M133" s="90">
        <v>40</v>
      </c>
      <c r="N133" s="90">
        <f>40+20</f>
        <v>60</v>
      </c>
      <c r="O133" s="90">
        <v>40</v>
      </c>
      <c r="P133" s="90">
        <f t="shared" ref="P133:Q133" si="7">40+20</f>
        <v>60</v>
      </c>
      <c r="Q133" s="90">
        <f t="shared" si="7"/>
        <v>60</v>
      </c>
      <c r="R133" s="90">
        <f t="shared" ref="R133:T133" si="8">40+10</f>
        <v>50</v>
      </c>
      <c r="S133" s="90">
        <f t="shared" si="8"/>
        <v>50</v>
      </c>
      <c r="T133" s="90">
        <f t="shared" si="8"/>
        <v>50</v>
      </c>
      <c r="U133" s="91">
        <v>40</v>
      </c>
      <c r="V133" s="197"/>
      <c r="W133" s="13" t="s">
        <v>272</v>
      </c>
    </row>
    <row r="134" spans="1:23" ht="108.5" customHeight="1" x14ac:dyDescent="0.4">
      <c r="A134" s="4"/>
      <c r="B134" s="33" t="s">
        <v>41</v>
      </c>
      <c r="C134" s="33" t="s">
        <v>217</v>
      </c>
      <c r="D134" s="168" t="s">
        <v>306</v>
      </c>
      <c r="E134" s="130" t="s">
        <v>307</v>
      </c>
      <c r="F134" s="113" t="s">
        <v>416</v>
      </c>
      <c r="G134" s="127" t="s">
        <v>417</v>
      </c>
      <c r="H134" s="13" t="s">
        <v>308</v>
      </c>
      <c r="I134" s="29">
        <v>540</v>
      </c>
      <c r="J134" s="99">
        <v>45</v>
      </c>
      <c r="K134" s="99">
        <v>45</v>
      </c>
      <c r="L134" s="99">
        <v>45</v>
      </c>
      <c r="M134" s="99">
        <v>45</v>
      </c>
      <c r="N134" s="99">
        <v>45</v>
      </c>
      <c r="O134" s="99">
        <v>45</v>
      </c>
      <c r="P134" s="99">
        <v>45</v>
      </c>
      <c r="Q134" s="99">
        <v>45</v>
      </c>
      <c r="R134" s="99">
        <v>45</v>
      </c>
      <c r="S134" s="99">
        <v>45</v>
      </c>
      <c r="T134" s="99">
        <v>45</v>
      </c>
      <c r="U134" s="99">
        <v>45</v>
      </c>
      <c r="V134" s="197"/>
      <c r="W134" s="13" t="s">
        <v>272</v>
      </c>
    </row>
    <row r="135" spans="1:23" ht="138.5" customHeight="1" x14ac:dyDescent="0.4">
      <c r="A135" s="4"/>
      <c r="B135" s="33" t="s">
        <v>41</v>
      </c>
      <c r="C135" s="33" t="s">
        <v>217</v>
      </c>
      <c r="D135" s="164" t="s">
        <v>309</v>
      </c>
      <c r="E135" s="59" t="s">
        <v>310</v>
      </c>
      <c r="F135" s="26" t="s">
        <v>418</v>
      </c>
      <c r="G135" s="57" t="s">
        <v>311</v>
      </c>
      <c r="H135" s="13" t="s">
        <v>312</v>
      </c>
      <c r="I135" s="29">
        <f>L135+O135+R135+U135</f>
        <v>4</v>
      </c>
      <c r="J135" s="29"/>
      <c r="K135" s="29"/>
      <c r="L135" s="99">
        <v>1</v>
      </c>
      <c r="M135" s="29"/>
      <c r="N135" s="29"/>
      <c r="O135" s="99">
        <v>1</v>
      </c>
      <c r="P135" s="29"/>
      <c r="Q135" s="29"/>
      <c r="R135" s="99">
        <v>1</v>
      </c>
      <c r="S135" s="29"/>
      <c r="T135" s="29"/>
      <c r="U135" s="99">
        <v>1</v>
      </c>
      <c r="V135" s="198"/>
      <c r="W135" s="13" t="s">
        <v>272</v>
      </c>
    </row>
    <row r="136" spans="1:23" x14ac:dyDescent="0.4">
      <c r="A136" s="4">
        <v>14</v>
      </c>
      <c r="B136" s="182" t="s">
        <v>313</v>
      </c>
      <c r="C136" s="183"/>
      <c r="D136" s="183"/>
      <c r="E136" s="183"/>
      <c r="F136" s="183"/>
      <c r="G136" s="183"/>
      <c r="H136" s="183"/>
      <c r="I136" s="183"/>
      <c r="J136" s="183"/>
      <c r="K136" s="183"/>
      <c r="L136" s="183"/>
      <c r="M136" s="183"/>
      <c r="N136" s="183"/>
      <c r="O136" s="183"/>
      <c r="P136" s="183"/>
      <c r="Q136" s="183"/>
      <c r="R136" s="183"/>
      <c r="S136" s="183"/>
      <c r="T136" s="183"/>
      <c r="U136" s="183"/>
      <c r="V136" s="183"/>
      <c r="W136" s="184"/>
    </row>
    <row r="137" spans="1:23" x14ac:dyDescent="0.4">
      <c r="A137" s="4"/>
      <c r="B137" s="186" t="s">
        <v>5</v>
      </c>
      <c r="C137" s="187"/>
      <c r="D137" s="187"/>
      <c r="E137" s="187"/>
      <c r="F137" s="187"/>
      <c r="G137" s="187"/>
      <c r="H137" s="187"/>
      <c r="I137" s="187"/>
      <c r="J137" s="187"/>
      <c r="K137" s="187"/>
      <c r="L137" s="187"/>
      <c r="M137" s="187"/>
      <c r="N137" s="187"/>
      <c r="O137" s="187"/>
      <c r="P137" s="187"/>
      <c r="Q137" s="187"/>
      <c r="R137" s="187"/>
      <c r="S137" s="187"/>
      <c r="T137" s="187"/>
      <c r="U137" s="187"/>
      <c r="V137" s="187"/>
      <c r="W137" s="188"/>
    </row>
    <row r="138" spans="1:23" ht="16" customHeight="1" x14ac:dyDescent="0.4">
      <c r="A138" s="4"/>
      <c r="B138" s="174" t="s">
        <v>346</v>
      </c>
      <c r="C138" s="209" t="s">
        <v>7</v>
      </c>
      <c r="D138" s="174" t="s">
        <v>8</v>
      </c>
      <c r="E138" s="8"/>
      <c r="F138" s="175" t="s">
        <v>9</v>
      </c>
      <c r="G138" s="174" t="s">
        <v>10</v>
      </c>
      <c r="H138" s="174" t="s">
        <v>11</v>
      </c>
      <c r="I138" s="175" t="s">
        <v>12</v>
      </c>
      <c r="J138" s="178" t="s">
        <v>13</v>
      </c>
      <c r="K138" s="179"/>
      <c r="L138" s="179"/>
      <c r="M138" s="179"/>
      <c r="N138" s="179"/>
      <c r="O138" s="179"/>
      <c r="P138" s="179"/>
      <c r="Q138" s="179"/>
      <c r="R138" s="179"/>
      <c r="S138" s="179"/>
      <c r="T138" s="179"/>
      <c r="U138" s="180"/>
      <c r="V138" s="181" t="s">
        <v>14</v>
      </c>
      <c r="W138" s="174" t="s">
        <v>15</v>
      </c>
    </row>
    <row r="139" spans="1:23" x14ac:dyDescent="0.4">
      <c r="A139" s="4"/>
      <c r="B139" s="174"/>
      <c r="C139" s="210"/>
      <c r="D139" s="174"/>
      <c r="E139" s="75" t="s">
        <v>62</v>
      </c>
      <c r="F139" s="176"/>
      <c r="G139" s="174"/>
      <c r="H139" s="174"/>
      <c r="I139" s="176"/>
      <c r="J139" s="182" t="s">
        <v>63</v>
      </c>
      <c r="K139" s="183"/>
      <c r="L139" s="184"/>
      <c r="M139" s="182" t="s">
        <v>64</v>
      </c>
      <c r="N139" s="183"/>
      <c r="O139" s="184"/>
      <c r="P139" s="185" t="s">
        <v>19</v>
      </c>
      <c r="Q139" s="185"/>
      <c r="R139" s="185"/>
      <c r="S139" s="185" t="s">
        <v>20</v>
      </c>
      <c r="T139" s="185"/>
      <c r="U139" s="185"/>
      <c r="V139" s="181"/>
      <c r="W139" s="174"/>
    </row>
    <row r="140" spans="1:23" x14ac:dyDescent="0.4">
      <c r="A140" s="4"/>
      <c r="B140" s="174"/>
      <c r="C140" s="211"/>
      <c r="D140" s="174"/>
      <c r="E140" s="76"/>
      <c r="F140" s="177"/>
      <c r="G140" s="174"/>
      <c r="H140" s="174"/>
      <c r="I140" s="177"/>
      <c r="J140" s="9" t="s">
        <v>21</v>
      </c>
      <c r="K140" s="9" t="s">
        <v>22</v>
      </c>
      <c r="L140" s="9" t="s">
        <v>23</v>
      </c>
      <c r="M140" s="9" t="s">
        <v>24</v>
      </c>
      <c r="N140" s="9" t="s">
        <v>25</v>
      </c>
      <c r="O140" s="9" t="s">
        <v>26</v>
      </c>
      <c r="P140" s="9" t="s">
        <v>27</v>
      </c>
      <c r="Q140" s="9" t="s">
        <v>28</v>
      </c>
      <c r="R140" s="9" t="s">
        <v>29</v>
      </c>
      <c r="S140" s="7" t="s">
        <v>30</v>
      </c>
      <c r="T140" s="7" t="s">
        <v>31</v>
      </c>
      <c r="U140" s="7" t="s">
        <v>32</v>
      </c>
      <c r="V140" s="7" t="s">
        <v>33</v>
      </c>
      <c r="W140" s="174"/>
    </row>
    <row r="141" spans="1:23" ht="128.5" customHeight="1" x14ac:dyDescent="0.4">
      <c r="B141" s="44" t="s">
        <v>41</v>
      </c>
      <c r="C141" s="44" t="s">
        <v>217</v>
      </c>
      <c r="D141" s="168" t="s">
        <v>314</v>
      </c>
      <c r="E141" s="59" t="s">
        <v>315</v>
      </c>
      <c r="F141" s="113" t="s">
        <v>316</v>
      </c>
      <c r="G141" s="127" t="s">
        <v>317</v>
      </c>
      <c r="H141" s="13" t="s">
        <v>318</v>
      </c>
      <c r="I141" s="13">
        <v>4</v>
      </c>
      <c r="J141" s="53"/>
      <c r="K141" s="53"/>
      <c r="L141" s="91">
        <v>1</v>
      </c>
      <c r="M141" s="53"/>
      <c r="N141" s="53"/>
      <c r="O141" s="91">
        <v>1</v>
      </c>
      <c r="P141" s="53"/>
      <c r="Q141" s="53"/>
      <c r="R141" s="91">
        <v>1</v>
      </c>
      <c r="S141" s="53"/>
      <c r="T141" s="53"/>
      <c r="U141" s="91">
        <v>1</v>
      </c>
      <c r="V141" s="193">
        <v>50755343</v>
      </c>
      <c r="W141" s="13" t="s">
        <v>319</v>
      </c>
    </row>
    <row r="142" spans="1:23" ht="96" customHeight="1" x14ac:dyDescent="0.4">
      <c r="B142" s="44" t="s">
        <v>41</v>
      </c>
      <c r="C142" s="44" t="s">
        <v>217</v>
      </c>
      <c r="D142" s="168" t="s">
        <v>320</v>
      </c>
      <c r="E142" s="59" t="s">
        <v>321</v>
      </c>
      <c r="F142" s="113" t="s">
        <v>322</v>
      </c>
      <c r="G142" s="127" t="s">
        <v>419</v>
      </c>
      <c r="H142" s="13" t="s">
        <v>318</v>
      </c>
      <c r="I142" s="13">
        <v>4</v>
      </c>
      <c r="J142" s="53"/>
      <c r="K142" s="53"/>
      <c r="L142" s="91">
        <v>1</v>
      </c>
      <c r="M142" s="53"/>
      <c r="N142" s="53"/>
      <c r="O142" s="91">
        <v>1</v>
      </c>
      <c r="P142" s="53"/>
      <c r="Q142" s="53"/>
      <c r="R142" s="91">
        <v>1</v>
      </c>
      <c r="S142" s="53"/>
      <c r="T142" s="53"/>
      <c r="U142" s="91">
        <v>1</v>
      </c>
      <c r="V142" s="194"/>
      <c r="W142" s="13" t="s">
        <v>319</v>
      </c>
    </row>
    <row r="143" spans="1:23" ht="221" customHeight="1" x14ac:dyDescent="0.4">
      <c r="B143" s="26" t="s">
        <v>34</v>
      </c>
      <c r="C143" s="33" t="s">
        <v>35</v>
      </c>
      <c r="D143" s="164" t="s">
        <v>420</v>
      </c>
      <c r="E143" s="59" t="s">
        <v>323</v>
      </c>
      <c r="F143" s="113" t="s">
        <v>421</v>
      </c>
      <c r="G143" s="127" t="s">
        <v>422</v>
      </c>
      <c r="H143" s="13" t="s">
        <v>423</v>
      </c>
      <c r="I143" s="13">
        <v>4</v>
      </c>
      <c r="J143" s="25"/>
      <c r="K143" s="25"/>
      <c r="L143" s="90">
        <v>1</v>
      </c>
      <c r="M143" s="25"/>
      <c r="N143" s="25"/>
      <c r="O143" s="90">
        <v>1</v>
      </c>
      <c r="P143" s="25"/>
      <c r="Q143" s="25"/>
      <c r="R143" s="90">
        <v>1</v>
      </c>
      <c r="S143" s="25"/>
      <c r="T143" s="25"/>
      <c r="U143" s="91">
        <v>1</v>
      </c>
      <c r="V143" s="195"/>
      <c r="W143" s="13" t="s">
        <v>319</v>
      </c>
    </row>
    <row r="144" spans="1:23" x14ac:dyDescent="0.4">
      <c r="B144" s="4"/>
      <c r="C144" s="208"/>
      <c r="D144" s="5"/>
      <c r="E144" s="5"/>
      <c r="F144" s="5"/>
      <c r="G144" s="4"/>
      <c r="H144" s="4"/>
      <c r="I144" s="4"/>
      <c r="J144" s="4"/>
      <c r="K144" s="4"/>
      <c r="L144" s="4"/>
      <c r="M144" s="4"/>
      <c r="N144" s="4"/>
      <c r="O144" s="4"/>
      <c r="P144" s="4"/>
      <c r="Q144" s="4"/>
      <c r="R144" s="4"/>
      <c r="S144" s="4"/>
      <c r="T144" s="4"/>
      <c r="U144" s="4"/>
      <c r="V144" s="4"/>
      <c r="W144" s="4"/>
    </row>
    <row r="145" spans="2:23" x14ac:dyDescent="0.4">
      <c r="B145" s="4"/>
      <c r="C145" s="214" t="s">
        <v>324</v>
      </c>
      <c r="D145" s="1"/>
      <c r="E145" s="19"/>
      <c r="F145" s="19"/>
      <c r="G145" s="4"/>
      <c r="H145" s="4"/>
      <c r="I145" s="4"/>
      <c r="J145" s="4"/>
      <c r="K145" s="4"/>
      <c r="L145" s="4"/>
      <c r="M145" s="4"/>
      <c r="N145" s="4"/>
      <c r="O145" s="4"/>
      <c r="P145" s="4"/>
      <c r="Q145" s="4"/>
      <c r="R145" s="4"/>
      <c r="S145" s="4"/>
      <c r="T145" s="4"/>
      <c r="U145" s="4"/>
      <c r="V145" s="4"/>
      <c r="W145" s="4"/>
    </row>
    <row r="146" spans="2:23" x14ac:dyDescent="0.4">
      <c r="B146" s="4"/>
      <c r="C146" s="214" t="s">
        <v>325</v>
      </c>
      <c r="D146" s="1"/>
      <c r="E146" s="19"/>
      <c r="F146" s="19"/>
      <c r="G146" s="4"/>
      <c r="H146" s="4"/>
      <c r="I146" s="4"/>
      <c r="J146" s="4"/>
      <c r="K146" s="4"/>
      <c r="L146" s="4"/>
      <c r="M146" s="4"/>
      <c r="N146" s="4"/>
      <c r="O146" s="4"/>
      <c r="P146" s="4"/>
      <c r="Q146" s="4"/>
      <c r="R146" s="4"/>
      <c r="S146" s="4"/>
      <c r="T146" s="4"/>
      <c r="U146" s="4"/>
      <c r="V146" s="4"/>
      <c r="W146" s="4"/>
    </row>
    <row r="154" spans="2:23" x14ac:dyDescent="0.4">
      <c r="S154" s="199" t="s">
        <v>326</v>
      </c>
      <c r="T154" s="199"/>
      <c r="U154" s="199"/>
      <c r="V154" s="199"/>
      <c r="W154" s="199"/>
    </row>
    <row r="155" spans="2:23" x14ac:dyDescent="0.4">
      <c r="S155" s="200" t="s">
        <v>327</v>
      </c>
      <c r="T155" s="200"/>
      <c r="U155" s="200"/>
      <c r="V155" s="200"/>
      <c r="W155" s="200"/>
    </row>
    <row r="156" spans="2:23" x14ac:dyDescent="0.4">
      <c r="S156" s="199" t="s">
        <v>328</v>
      </c>
      <c r="T156" s="199"/>
      <c r="U156" s="199"/>
      <c r="V156" s="199"/>
      <c r="W156" s="199"/>
    </row>
  </sheetData>
  <mergeCells count="228">
    <mergeCell ref="V106:V108"/>
    <mergeCell ref="V114:V135"/>
    <mergeCell ref="V141:V143"/>
    <mergeCell ref="S154:W154"/>
    <mergeCell ref="S155:W155"/>
    <mergeCell ref="S156:W156"/>
    <mergeCell ref="V13:V17"/>
    <mergeCell ref="V23:V28"/>
    <mergeCell ref="V34:V39"/>
    <mergeCell ref="V45:V47"/>
    <mergeCell ref="V53:V54"/>
    <mergeCell ref="V60:V63"/>
    <mergeCell ref="V69:V74"/>
    <mergeCell ref="V80:V87"/>
    <mergeCell ref="V99:V100"/>
    <mergeCell ref="W111:W113"/>
    <mergeCell ref="B136:W136"/>
    <mergeCell ref="B137:W137"/>
    <mergeCell ref="B138:B140"/>
    <mergeCell ref="D138:D140"/>
    <mergeCell ref="F138:F140"/>
    <mergeCell ref="G138:G140"/>
    <mergeCell ref="H138:H140"/>
    <mergeCell ref="I138:I140"/>
    <mergeCell ref="J112:L112"/>
    <mergeCell ref="M112:O112"/>
    <mergeCell ref="P112:R112"/>
    <mergeCell ref="S112:U112"/>
    <mergeCell ref="B101:W101"/>
    <mergeCell ref="B102:W102"/>
    <mergeCell ref="B103:B105"/>
    <mergeCell ref="D103:D105"/>
    <mergeCell ref="B3:W3"/>
    <mergeCell ref="H103:H105"/>
    <mergeCell ref="I103:I105"/>
    <mergeCell ref="J103:U103"/>
    <mergeCell ref="V103:V104"/>
    <mergeCell ref="W103:W105"/>
    <mergeCell ref="J104:L104"/>
    <mergeCell ref="M104:O104"/>
    <mergeCell ref="P104:R104"/>
    <mergeCell ref="S104:U104"/>
    <mergeCell ref="C103:C105"/>
    <mergeCell ref="B94:W94"/>
    <mergeCell ref="B95:W95"/>
    <mergeCell ref="B96:B98"/>
    <mergeCell ref="D96:D98"/>
    <mergeCell ref="F96:F98"/>
    <mergeCell ref="W96:W98"/>
    <mergeCell ref="J97:L97"/>
    <mergeCell ref="M97:O97"/>
    <mergeCell ref="P97:R97"/>
    <mergeCell ref="S97:U97"/>
    <mergeCell ref="J138:U138"/>
    <mergeCell ref="V138:V139"/>
    <mergeCell ref="W138:W140"/>
    <mergeCell ref="J139:L139"/>
    <mergeCell ref="M139:O139"/>
    <mergeCell ref="P139:R139"/>
    <mergeCell ref="S139:U139"/>
    <mergeCell ref="B109:W109"/>
    <mergeCell ref="B110:W110"/>
    <mergeCell ref="B111:B113"/>
    <mergeCell ref="D111:D113"/>
    <mergeCell ref="F111:F113"/>
    <mergeCell ref="G111:G113"/>
    <mergeCell ref="C138:C140"/>
    <mergeCell ref="C111:C113"/>
    <mergeCell ref="H111:H113"/>
    <mergeCell ref="I111:I113"/>
    <mergeCell ref="J111:U111"/>
    <mergeCell ref="V111:V112"/>
    <mergeCell ref="C96:C98"/>
    <mergeCell ref="F103:F105"/>
    <mergeCell ref="G103:G105"/>
    <mergeCell ref="B88:W88"/>
    <mergeCell ref="B89:W89"/>
    <mergeCell ref="B90:B92"/>
    <mergeCell ref="D90:D92"/>
    <mergeCell ref="F90:F92"/>
    <mergeCell ref="G90:G92"/>
    <mergeCell ref="H90:H92"/>
    <mergeCell ref="I90:I92"/>
    <mergeCell ref="J90:U90"/>
    <mergeCell ref="V90:V91"/>
    <mergeCell ref="W90:W92"/>
    <mergeCell ref="J91:L91"/>
    <mergeCell ref="M91:O91"/>
    <mergeCell ref="P91:R91"/>
    <mergeCell ref="S91:U91"/>
    <mergeCell ref="C90:C92"/>
    <mergeCell ref="G96:G98"/>
    <mergeCell ref="H96:H98"/>
    <mergeCell ref="I96:I98"/>
    <mergeCell ref="J96:U96"/>
    <mergeCell ref="V96:V97"/>
    <mergeCell ref="B75:W75"/>
    <mergeCell ref="B76:W76"/>
    <mergeCell ref="B77:B79"/>
    <mergeCell ref="D77:D79"/>
    <mergeCell ref="F77:F79"/>
    <mergeCell ref="G77:G79"/>
    <mergeCell ref="H77:H79"/>
    <mergeCell ref="I77:I79"/>
    <mergeCell ref="J77:U77"/>
    <mergeCell ref="V77:V78"/>
    <mergeCell ref="W77:W79"/>
    <mergeCell ref="J78:L78"/>
    <mergeCell ref="M78:O78"/>
    <mergeCell ref="P78:R78"/>
    <mergeCell ref="S78:U78"/>
    <mergeCell ref="C77:C79"/>
    <mergeCell ref="B64:W64"/>
    <mergeCell ref="B65:W65"/>
    <mergeCell ref="B66:B68"/>
    <mergeCell ref="D66:D68"/>
    <mergeCell ref="F66:F68"/>
    <mergeCell ref="G66:G68"/>
    <mergeCell ref="H66:H68"/>
    <mergeCell ref="I66:I68"/>
    <mergeCell ref="J66:U66"/>
    <mergeCell ref="V66:V67"/>
    <mergeCell ref="W66:W68"/>
    <mergeCell ref="J67:L67"/>
    <mergeCell ref="M67:O67"/>
    <mergeCell ref="P67:R67"/>
    <mergeCell ref="S67:U67"/>
    <mergeCell ref="C66:C68"/>
    <mergeCell ref="G31:G33"/>
    <mergeCell ref="H31:H33"/>
    <mergeCell ref="I31:I33"/>
    <mergeCell ref="J31:U31"/>
    <mergeCell ref="V31:V32"/>
    <mergeCell ref="W31:W33"/>
    <mergeCell ref="B48:W48"/>
    <mergeCell ref="B49:W49"/>
    <mergeCell ref="B50:B52"/>
    <mergeCell ref="D50:D52"/>
    <mergeCell ref="F50:F52"/>
    <mergeCell ref="G50:G52"/>
    <mergeCell ref="H50:H52"/>
    <mergeCell ref="I50:I52"/>
    <mergeCell ref="J50:U50"/>
    <mergeCell ref="V50:V51"/>
    <mergeCell ref="W50:W52"/>
    <mergeCell ref="J51:L51"/>
    <mergeCell ref="M51:O51"/>
    <mergeCell ref="P51:R51"/>
    <mergeCell ref="S51:U51"/>
    <mergeCell ref="C50:C52"/>
    <mergeCell ref="B40:W40"/>
    <mergeCell ref="B41:W41"/>
    <mergeCell ref="B42:B44"/>
    <mergeCell ref="D42:D44"/>
    <mergeCell ref="F42:F44"/>
    <mergeCell ref="G42:G44"/>
    <mergeCell ref="H42:H44"/>
    <mergeCell ref="I42:I44"/>
    <mergeCell ref="J42:U42"/>
    <mergeCell ref="V42:V43"/>
    <mergeCell ref="W42:W44"/>
    <mergeCell ref="J43:L43"/>
    <mergeCell ref="M43:O43"/>
    <mergeCell ref="P43:R43"/>
    <mergeCell ref="S43:U43"/>
    <mergeCell ref="C42:C44"/>
    <mergeCell ref="P32:R32"/>
    <mergeCell ref="S32:U32"/>
    <mergeCell ref="B7:W7"/>
    <mergeCell ref="D6:W6"/>
    <mergeCell ref="B5:W5"/>
    <mergeCell ref="B4:W4"/>
    <mergeCell ref="V10:V11"/>
    <mergeCell ref="W10:W12"/>
    <mergeCell ref="P11:R11"/>
    <mergeCell ref="S11:U11"/>
    <mergeCell ref="J11:L11"/>
    <mergeCell ref="M11:O11"/>
    <mergeCell ref="F10:F12"/>
    <mergeCell ref="J10:U10"/>
    <mergeCell ref="I10:I12"/>
    <mergeCell ref="B10:B12"/>
    <mergeCell ref="D10:D12"/>
    <mergeCell ref="G10:G12"/>
    <mergeCell ref="H10:H12"/>
    <mergeCell ref="B9:W9"/>
    <mergeCell ref="C10:C12"/>
    <mergeCell ref="W20:W22"/>
    <mergeCell ref="C31:C33"/>
    <mergeCell ref="F31:F33"/>
    <mergeCell ref="J21:L21"/>
    <mergeCell ref="M21:O21"/>
    <mergeCell ref="P21:R21"/>
    <mergeCell ref="S21:U21"/>
    <mergeCell ref="B8:W8"/>
    <mergeCell ref="B55:W55"/>
    <mergeCell ref="B56:W56"/>
    <mergeCell ref="B18:W18"/>
    <mergeCell ref="B19:W19"/>
    <mergeCell ref="B20:B22"/>
    <mergeCell ref="D20:D22"/>
    <mergeCell ref="F20:F22"/>
    <mergeCell ref="G20:G22"/>
    <mergeCell ref="C20:C22"/>
    <mergeCell ref="H20:H22"/>
    <mergeCell ref="I20:I22"/>
    <mergeCell ref="J20:U20"/>
    <mergeCell ref="V20:V21"/>
    <mergeCell ref="B29:W29"/>
    <mergeCell ref="B30:W30"/>
    <mergeCell ref="B31:B33"/>
    <mergeCell ref="D31:D33"/>
    <mergeCell ref="J32:L32"/>
    <mergeCell ref="M32:O32"/>
    <mergeCell ref="B57:B59"/>
    <mergeCell ref="D57:D59"/>
    <mergeCell ref="F57:F59"/>
    <mergeCell ref="G57:G59"/>
    <mergeCell ref="H57:H59"/>
    <mergeCell ref="I57:I59"/>
    <mergeCell ref="J57:U57"/>
    <mergeCell ref="V57:V58"/>
    <mergeCell ref="W57:W59"/>
    <mergeCell ref="J58:L58"/>
    <mergeCell ref="M58:O58"/>
    <mergeCell ref="P58:R58"/>
    <mergeCell ref="S58:U58"/>
    <mergeCell ref="C57:C59"/>
  </mergeCells>
  <dataValidations xWindow="1243" yWindow="565" count="13">
    <dataValidation allowBlank="1" showInputMessage="1" showErrorMessage="1" promptTitle="NOTA" prompt="Departamento o responsable del producto " sqref="W10:W12 W20:W22 W57:W59 W96:W98 W66:W68 W31:W33 W50:W52 W42:W44 W90:W92 W138:W140 W111:W113 W103:W105 W77:W79" xr:uid="{5261DC80-65F2-44ED-879D-D5C822F385DF}"/>
    <dataValidation allowBlank="1" showInputMessage="1" showErrorMessage="1" promptTitle="NOTA" prompt="En presupuesto destinado a gastar en la actividad (Debe estar asociado a la solicitud de insumos detallada en la &quot;Matriz Presupuesto&quot;). En este presupuesto no debe contemplar RRHH, flotas (Adheridas a la posición) y aumentos salariales." sqref="V12 V59 V114" xr:uid="{06ADE62D-789B-4D9A-AB3A-E410D8FE0EAA}"/>
    <dataValidation allowBlank="1" showInputMessage="1" showErrorMessage="1" promptTitle="NOTA" prompt="Expresión de un objetivo (producto o subproducto a entregar) presentado en términos cuantitativos. Ejemplo: En el año capacitara xxx colaboradores. " sqref="I10 I20 I57 I31 I42 I50 I66 I77 I90 I96 I103 I111 I138 I80 I45:I47" xr:uid="{683903B0-55D9-4D02-B75B-E6AFF2ED513B}"/>
    <dataValidation allowBlank="1" showInputMessage="1" showErrorMessage="1" promptTitle="NOTA" prompt="Incluya las áreas que contribuyen al logro del producto. Aplica para instituciones externas. " sqref="H10:H12 H20:H22 H57:H59 H77:H85 H66:H68 H31:H33 H103:H105 H90:H92 H138:H140 H111:H113 H50:H54 H96:H98 H42:H47" xr:uid="{FAA54CD0-B193-410A-AB6D-D4E765D880E8}"/>
    <dataValidation allowBlank="1" showInputMessage="1" showErrorMessage="1" promptTitle="NOTA" prompt="Especifique aquí las evidencias que darán cuenta del logro del producto. Ejemplo: (Informe de capacitación, listado de participación, etc)." sqref="G10:G12 G20:G22 G57:G59 G66:G68 G31:G33 G50:G52 G47 G90:G92 G138:G140 G111:G113 F53 G96:G98 G42:G45 G103:G105 G77:G87" xr:uid="{99E716B8-0CB2-4CCE-A235-882912947CBB}"/>
    <dataValidation allowBlank="1" showInputMessage="1" showErrorMessage="1" promptTitle="NOTA" prompt="Son los bienes y/o servicios que la institución entrega a la población o a otras instituciones. Constituyen &quot;La razón de ser&quot; de la institución. Los productos pueden ser de fortalecimiento interno según la naturaleza de la dirección y/o área. " sqref="D10:E12 D20:E22 D57:E59 D96:E98 D66:E68 D31:E33 D50:E52 D42:E44 D90:E92 D138:E140 D111:E113 D103:E105 D77:E79" xr:uid="{E29F9E56-3721-45AF-B952-94C32C2877B9}"/>
    <dataValidation allowBlank="1" showInputMessage="1" showErrorMessage="1" promptTitle="NOTA" prompt="Son las acciones específicas que se deben ejecutar para generar o alcanzar los productos planteados." sqref="F10:F12 F20:F22 F57:F59 F96:F98 F66:F68 F31:F33 F50:F52 F42:F44 F90:F92 F138:F140 F111:F113 F103:F105 F77:F79" xr:uid="{D374B1FA-137E-420C-A2EA-2CFEDA1E086B}"/>
    <dataValidation allowBlank="1" showInputMessage="1" showErrorMessage="1" promptTitle="NOTA" prompt="Expresión de un objetivo (producto o subproducto a entregar) presentado en términos cuantitativos por mes. Ejemplo: En el mes de marzo se capacitaran xx, mayo se capacitaran xx y agosto capacitara xxx colaboradores. " sqref="J10 J20 J57 J31 J42 J50 J66 J77 J90 J96 J103 J111 J138" xr:uid="{94E80D9A-1FB3-4D96-BECE-DE3B0D573EDE}"/>
    <dataValidation allowBlank="1" showInputMessage="1" showErrorMessage="1" promptTitle="NOTA" prompt="Los ejes estratégicos dentro de un Plan Estratégico Institucional (PEI) representan las areas prioritarias que orientan la planificacion de la institución. Selecciona, del listado suministrado, el eje que guarde mayor coherencia con el producto definido._x000a_" sqref="C10 C50 C90 C57 C20 C42 C31 C77 C111 C103 C96 C66 C138 B10:B12 B20:B22 B31:B33 B42:B44 B50:B52 B57:B59 B66:B68 B77:B79 B90:B92 B96:B98 B103:B105 B111:B113 B138:B140" xr:uid="{60C13BF0-D112-4127-A40D-B7E0CE817E17}"/>
    <dataValidation type="decimal" allowBlank="1" showInputMessage="1" showErrorMessage="1" errorTitle="AVISO" error="Solo colocar números." sqref="V23 V34 V13 V80 V106 V93 V99 V53 V69 V60 V45 V141" xr:uid="{B1630509-BD1F-4B81-85CE-443D5354A3B9}">
      <formula1>0</formula1>
      <formula2>10000000000000</formula2>
    </dataValidation>
    <dataValidation allowBlank="1" showInputMessage="1" showErrorMessage="1" promptTitle="NOTA" prompt="En presupuesto destinado a gastar en la actividad (Debe estar asociado a la solicitud de insumos). En este presupuesto no debe contemplar RRHH, flotas (Adheridas a la posición) y aumentos salariales." sqref="V22 V98 V68 V33 V52 V44 V92 V140 V113 V105 V79" xr:uid="{9ABA2EEC-64B8-4B15-9DA1-0825474B0500}"/>
    <dataValidation allowBlank="1" showInputMessage="1" showErrorMessage="1" promptTitle="NOTA" prompt="Es una herramienta de medición del producto. Ejemplo: Técnicos capacitados. / Personal capacitado / Etc, en fin Unidad de medida en el cual se evaluara el producto el cual va asociado con la meta." sqref="G46" xr:uid="{D92D9EC4-BF6C-4233-93E2-D976DAD4EBCA}"/>
    <dataValidation allowBlank="1" showInputMessage="1" showErrorMessage="1" promptTitle="NOTA" sqref="H114:H121" xr:uid="{2BCACBAE-5FED-459D-9DD5-CE8CAC0EBCC6}"/>
  </dataValidations>
  <pageMargins left="0.70866141732283472" right="0.70866141732283472" top="0.74803149606299213" bottom="0.74803149606299213" header="0.31496062992125984" footer="0.31496062992125984"/>
  <pageSetup paperSize="7" scale="22" fitToHeight="0" orientation="landscape" horizontalDpi="360" verticalDpi="360" r:id="rId1"/>
  <rowBreaks count="6" manualBreakCount="6">
    <brk id="28" max="16383" man="1"/>
    <brk id="54" max="16383" man="1"/>
    <brk id="74" max="16383" man="1"/>
    <brk id="100" max="16383" man="1"/>
    <brk id="121" max="16383" man="1"/>
    <brk id="132" max="16383"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AA256-4E27-4336-9931-02CCA41FFDFB}">
  <dimension ref="A2:N24"/>
  <sheetViews>
    <sheetView topLeftCell="A5" zoomScale="80" zoomScaleNormal="80" workbookViewId="0">
      <selection activeCell="B7" sqref="B7"/>
    </sheetView>
  </sheetViews>
  <sheetFormatPr baseColWidth="10" defaultColWidth="10.81640625" defaultRowHeight="16" x14ac:dyDescent="0.4"/>
  <cols>
    <col min="1" max="1" width="6" style="1" customWidth="1"/>
    <col min="2" max="2" width="28.453125" style="1" customWidth="1"/>
    <col min="3" max="3" width="48.81640625" style="3" customWidth="1"/>
    <col min="4" max="5" width="23.81640625" style="3" customWidth="1"/>
    <col min="6" max="6" width="8.7265625" style="3" bestFit="1" customWidth="1"/>
    <col min="7" max="7" width="7.81640625" style="3" bestFit="1" customWidth="1"/>
    <col min="8" max="8" width="7.453125" style="3" bestFit="1" customWidth="1"/>
    <col min="9" max="9" width="7.7265625" style="3" bestFit="1" customWidth="1"/>
    <col min="10" max="10" width="12.26953125" style="2" customWidth="1"/>
    <col min="11" max="11" width="23.54296875" style="1" customWidth="1"/>
    <col min="12" max="12" width="14.81640625" style="1" customWidth="1"/>
    <col min="13" max="13" width="28" style="1" customWidth="1"/>
    <col min="14" max="14" width="27.453125" style="1" customWidth="1"/>
    <col min="15" max="16384" width="10.81640625" style="1"/>
  </cols>
  <sheetData>
    <row r="2" spans="1:14" x14ac:dyDescent="0.4">
      <c r="A2" s="4"/>
      <c r="B2" s="4"/>
      <c r="C2" s="5"/>
      <c r="D2" s="5"/>
      <c r="E2" s="5"/>
      <c r="F2" s="5"/>
      <c r="G2" s="5"/>
      <c r="H2" s="5"/>
      <c r="I2" s="5"/>
      <c r="J2" s="6"/>
      <c r="K2" s="4"/>
      <c r="L2" s="4"/>
      <c r="M2" s="4"/>
      <c r="N2" s="4"/>
    </row>
    <row r="3" spans="1:14" ht="21" x14ac:dyDescent="0.4">
      <c r="A3" s="4"/>
      <c r="B3" s="4"/>
      <c r="C3" s="192" t="s">
        <v>0</v>
      </c>
      <c r="D3" s="192"/>
      <c r="E3" s="192"/>
      <c r="F3" s="192"/>
      <c r="G3" s="192"/>
      <c r="H3" s="192"/>
      <c r="I3" s="192"/>
      <c r="J3" s="192"/>
      <c r="K3" s="192"/>
      <c r="L3" s="192"/>
      <c r="M3" s="192"/>
      <c r="N3" s="192"/>
    </row>
    <row r="4" spans="1:14" ht="21" x14ac:dyDescent="0.4">
      <c r="A4" s="4"/>
      <c r="B4" s="4"/>
      <c r="C4" s="192" t="s">
        <v>1</v>
      </c>
      <c r="D4" s="192"/>
      <c r="E4" s="192"/>
      <c r="F4" s="192"/>
      <c r="G4" s="192"/>
      <c r="H4" s="192"/>
      <c r="I4" s="192"/>
      <c r="J4" s="192"/>
      <c r="K4" s="192"/>
      <c r="L4" s="192"/>
      <c r="M4" s="192"/>
      <c r="N4" s="192"/>
    </row>
    <row r="5" spans="1:14" ht="40.5" customHeight="1" x14ac:dyDescent="0.4">
      <c r="A5" s="4"/>
      <c r="B5" s="4"/>
      <c r="C5" s="192" t="s">
        <v>2</v>
      </c>
      <c r="D5" s="192"/>
      <c r="E5" s="192"/>
      <c r="F5" s="192"/>
      <c r="G5" s="192"/>
      <c r="H5" s="192"/>
      <c r="I5" s="192"/>
      <c r="J5" s="192"/>
      <c r="K5" s="192"/>
      <c r="L5" s="192"/>
      <c r="M5" s="192"/>
      <c r="N5" s="192"/>
    </row>
    <row r="6" spans="1:14" ht="40.5" customHeight="1" x14ac:dyDescent="0.4">
      <c r="A6" s="4"/>
      <c r="B6" s="4"/>
      <c r="C6" s="201"/>
      <c r="D6" s="201"/>
      <c r="E6" s="201"/>
      <c r="F6" s="201"/>
      <c r="G6" s="201"/>
      <c r="H6" s="201"/>
      <c r="I6" s="201"/>
      <c r="J6" s="201"/>
      <c r="K6" s="201"/>
      <c r="L6" s="201"/>
      <c r="M6" s="201"/>
      <c r="N6" s="201"/>
    </row>
    <row r="7" spans="1:14" x14ac:dyDescent="0.4">
      <c r="A7" s="4"/>
      <c r="B7" s="202" t="s">
        <v>329</v>
      </c>
      <c r="C7" s="202"/>
      <c r="D7" s="202"/>
      <c r="E7" s="202"/>
      <c r="F7" s="202"/>
      <c r="G7" s="202"/>
      <c r="H7" s="202"/>
      <c r="I7" s="202"/>
      <c r="J7" s="202"/>
      <c r="K7" s="202"/>
      <c r="L7" s="202"/>
      <c r="M7" s="202"/>
      <c r="N7" s="203"/>
    </row>
    <row r="8" spans="1:14" x14ac:dyDescent="0.4">
      <c r="A8" s="4"/>
      <c r="B8" s="189" t="s">
        <v>330</v>
      </c>
      <c r="C8" s="189"/>
      <c r="D8" s="189"/>
      <c r="E8" s="189"/>
      <c r="F8" s="189"/>
      <c r="G8" s="189"/>
      <c r="H8" s="189"/>
      <c r="I8" s="189"/>
      <c r="J8" s="189"/>
      <c r="K8" s="189"/>
      <c r="L8" s="189"/>
      <c r="M8" s="189"/>
      <c r="N8" s="190"/>
    </row>
    <row r="9" spans="1:14" ht="16" customHeight="1" x14ac:dyDescent="0.4">
      <c r="A9" s="4"/>
      <c r="B9" s="175" t="s">
        <v>6</v>
      </c>
      <c r="C9" s="174" t="s">
        <v>8</v>
      </c>
      <c r="D9" s="174" t="s">
        <v>331</v>
      </c>
      <c r="E9" s="174"/>
      <c r="F9" s="174"/>
      <c r="G9" s="174"/>
      <c r="H9" s="174"/>
      <c r="I9" s="174"/>
      <c r="J9" s="174"/>
      <c r="K9" s="174"/>
      <c r="L9" s="174"/>
      <c r="M9" s="204" t="s">
        <v>332</v>
      </c>
      <c r="N9" s="174" t="s">
        <v>333</v>
      </c>
    </row>
    <row r="10" spans="1:14" x14ac:dyDescent="0.4">
      <c r="A10" s="4"/>
      <c r="B10" s="176"/>
      <c r="C10" s="174"/>
      <c r="D10" s="175" t="s">
        <v>334</v>
      </c>
      <c r="E10" s="175" t="s">
        <v>335</v>
      </c>
      <c r="F10" s="174" t="s">
        <v>336</v>
      </c>
      <c r="G10" s="174"/>
      <c r="H10" s="174"/>
      <c r="I10" s="174"/>
      <c r="J10" s="175" t="s">
        <v>337</v>
      </c>
      <c r="K10" s="175" t="s">
        <v>338</v>
      </c>
      <c r="L10" s="175" t="s">
        <v>339</v>
      </c>
      <c r="M10" s="205"/>
      <c r="N10" s="174"/>
    </row>
    <row r="11" spans="1:14" x14ac:dyDescent="0.4">
      <c r="A11" s="4"/>
      <c r="B11" s="176"/>
      <c r="C11" s="174"/>
      <c r="D11" s="176"/>
      <c r="E11" s="176"/>
      <c r="F11" s="8" t="s">
        <v>17</v>
      </c>
      <c r="G11" s="8" t="s">
        <v>18</v>
      </c>
      <c r="H11" s="8" t="s">
        <v>340</v>
      </c>
      <c r="I11" s="8" t="s">
        <v>341</v>
      </c>
      <c r="J11" s="176"/>
      <c r="K11" s="176"/>
      <c r="L11" s="176"/>
      <c r="M11" s="205"/>
      <c r="N11" s="174"/>
    </row>
    <row r="12" spans="1:14" x14ac:dyDescent="0.4">
      <c r="A12" s="4"/>
      <c r="B12" s="177"/>
      <c r="C12" s="174"/>
      <c r="D12" s="177"/>
      <c r="E12" s="177"/>
      <c r="F12" s="9" t="s">
        <v>342</v>
      </c>
      <c r="G12" s="9" t="s">
        <v>343</v>
      </c>
      <c r="H12" s="9" t="s">
        <v>344</v>
      </c>
      <c r="I12" s="7" t="s">
        <v>345</v>
      </c>
      <c r="J12" s="177"/>
      <c r="K12" s="177"/>
      <c r="L12" s="177"/>
      <c r="M12" s="206"/>
      <c r="N12" s="174"/>
    </row>
    <row r="13" spans="1:14" x14ac:dyDescent="0.4">
      <c r="A13" s="4"/>
      <c r="B13" s="18"/>
      <c r="C13" s="10"/>
      <c r="D13" s="12"/>
      <c r="E13" s="12"/>
      <c r="F13" s="12"/>
      <c r="G13" s="12"/>
      <c r="H13" s="12"/>
      <c r="I13" s="12"/>
      <c r="J13" s="13"/>
      <c r="K13" s="13"/>
      <c r="L13" s="13"/>
      <c r="M13" s="14"/>
      <c r="N13" s="15"/>
    </row>
    <row r="14" spans="1:14" x14ac:dyDescent="0.4">
      <c r="A14" s="4"/>
      <c r="B14" s="18"/>
      <c r="C14" s="10"/>
      <c r="D14" s="12"/>
      <c r="E14" s="12"/>
      <c r="F14" s="12"/>
      <c r="G14" s="12"/>
      <c r="H14" s="12"/>
      <c r="I14" s="12"/>
      <c r="J14" s="13"/>
      <c r="K14" s="13"/>
      <c r="L14" s="13"/>
      <c r="M14" s="14"/>
      <c r="N14" s="15"/>
    </row>
    <row r="15" spans="1:14" x14ac:dyDescent="0.4">
      <c r="A15" s="4"/>
      <c r="B15" s="18"/>
      <c r="C15" s="10"/>
      <c r="D15" s="12"/>
      <c r="E15" s="12"/>
      <c r="F15" s="12"/>
      <c r="G15" s="12"/>
      <c r="H15" s="12"/>
      <c r="I15" s="12"/>
      <c r="J15" s="13"/>
      <c r="K15" s="13"/>
      <c r="L15" s="13"/>
      <c r="M15" s="14"/>
      <c r="N15" s="15"/>
    </row>
    <row r="16" spans="1:14" x14ac:dyDescent="0.4">
      <c r="A16" s="4"/>
      <c r="B16" s="18"/>
      <c r="C16" s="10"/>
      <c r="D16" s="12"/>
      <c r="E16" s="12"/>
      <c r="F16" s="12"/>
      <c r="G16" s="12"/>
      <c r="H16" s="12"/>
      <c r="I16" s="12"/>
      <c r="J16" s="13"/>
      <c r="K16" s="13"/>
      <c r="L16" s="13"/>
      <c r="M16" s="14"/>
      <c r="N16" s="15"/>
    </row>
    <row r="17" spans="1:14" x14ac:dyDescent="0.4">
      <c r="A17" s="4"/>
      <c r="B17" s="18"/>
      <c r="C17" s="10"/>
      <c r="D17" s="12"/>
      <c r="E17" s="12"/>
      <c r="F17" s="12"/>
      <c r="G17" s="12"/>
      <c r="H17" s="12"/>
      <c r="I17" s="12"/>
      <c r="J17" s="13"/>
      <c r="K17" s="13"/>
      <c r="L17" s="13"/>
      <c r="M17" s="14"/>
      <c r="N17" s="15"/>
    </row>
    <row r="18" spans="1:14" x14ac:dyDescent="0.4">
      <c r="A18" s="4"/>
      <c r="B18" s="18"/>
      <c r="C18" s="10"/>
      <c r="D18" s="11"/>
      <c r="E18" s="11"/>
      <c r="F18" s="11"/>
      <c r="G18" s="11"/>
      <c r="H18" s="11"/>
      <c r="I18" s="11"/>
      <c r="J18" s="13"/>
      <c r="K18" s="16"/>
      <c r="L18" s="16"/>
      <c r="M18" s="14"/>
      <c r="N18" s="17"/>
    </row>
    <row r="19" spans="1:14" x14ac:dyDescent="0.4">
      <c r="A19" s="4"/>
      <c r="B19" s="18"/>
      <c r="C19" s="10"/>
      <c r="D19" s="11"/>
      <c r="E19" s="11"/>
      <c r="F19" s="11"/>
      <c r="G19" s="11"/>
      <c r="H19" s="11"/>
      <c r="I19" s="11"/>
      <c r="J19" s="13"/>
      <c r="K19" s="16"/>
      <c r="L19" s="16"/>
      <c r="M19" s="14"/>
      <c r="N19" s="18"/>
    </row>
    <row r="20" spans="1:14" x14ac:dyDescent="0.4">
      <c r="A20" s="4"/>
      <c r="B20" s="4"/>
      <c r="C20" s="5"/>
      <c r="D20" s="5"/>
      <c r="E20" s="5"/>
      <c r="F20" s="5"/>
      <c r="G20" s="5"/>
      <c r="H20" s="5"/>
      <c r="I20" s="5"/>
      <c r="J20" s="6"/>
      <c r="K20" s="4"/>
      <c r="L20" s="4"/>
      <c r="M20" s="4"/>
      <c r="N20" s="4"/>
    </row>
    <row r="21" spans="1:14" x14ac:dyDescent="0.4">
      <c r="A21" s="4"/>
      <c r="B21" s="4"/>
      <c r="C21" s="19" t="s">
        <v>324</v>
      </c>
      <c r="D21" s="19"/>
      <c r="E21" s="19"/>
      <c r="F21" s="19"/>
      <c r="G21" s="19"/>
      <c r="H21" s="19"/>
      <c r="I21" s="19"/>
      <c r="J21" s="6"/>
      <c r="K21" s="4"/>
      <c r="L21" s="4"/>
      <c r="M21" s="4"/>
      <c r="N21" s="4"/>
    </row>
    <row r="22" spans="1:14" x14ac:dyDescent="0.4">
      <c r="A22" s="4"/>
      <c r="B22" s="4"/>
      <c r="C22" s="19" t="s">
        <v>325</v>
      </c>
      <c r="D22" s="19"/>
      <c r="E22" s="19"/>
      <c r="F22" s="19"/>
      <c r="G22" s="19"/>
      <c r="H22" s="19"/>
      <c r="I22" s="19"/>
      <c r="J22" s="6"/>
      <c r="K22" s="4"/>
      <c r="L22" s="4"/>
      <c r="M22" s="4"/>
      <c r="N22" s="4"/>
    </row>
    <row r="23" spans="1:14" x14ac:dyDescent="0.4">
      <c r="A23" s="4"/>
      <c r="B23" s="4"/>
      <c r="C23" s="5"/>
      <c r="D23" s="5"/>
      <c r="E23" s="5"/>
      <c r="F23" s="5"/>
      <c r="G23" s="5"/>
      <c r="H23" s="5"/>
      <c r="I23" s="5"/>
      <c r="J23" s="6"/>
      <c r="K23" s="4"/>
      <c r="L23" s="4"/>
      <c r="M23" s="4"/>
      <c r="N23" s="4"/>
    </row>
    <row r="24" spans="1:14" x14ac:dyDescent="0.4">
      <c r="A24" s="4"/>
      <c r="B24" s="4"/>
      <c r="C24" s="5"/>
      <c r="D24" s="5"/>
      <c r="E24" s="5"/>
      <c r="F24" s="5"/>
      <c r="G24" s="5"/>
      <c r="H24" s="5"/>
      <c r="I24" s="5"/>
      <c r="J24" s="6"/>
      <c r="K24" s="4"/>
      <c r="L24" s="4"/>
      <c r="M24" s="4"/>
      <c r="N24" s="4"/>
    </row>
  </sheetData>
  <mergeCells count="17">
    <mergeCell ref="B9:B12"/>
    <mergeCell ref="B7:N7"/>
    <mergeCell ref="B8:N8"/>
    <mergeCell ref="M9:M12"/>
    <mergeCell ref="K10:K12"/>
    <mergeCell ref="L10:L12"/>
    <mergeCell ref="E10:E12"/>
    <mergeCell ref="N9:N12"/>
    <mergeCell ref="C9:C12"/>
    <mergeCell ref="D9:L9"/>
    <mergeCell ref="D10:D12"/>
    <mergeCell ref="F10:I10"/>
    <mergeCell ref="J10:J12"/>
    <mergeCell ref="C3:N3"/>
    <mergeCell ref="C4:N4"/>
    <mergeCell ref="C5:N5"/>
    <mergeCell ref="C6:N6"/>
  </mergeCells>
  <dataValidations count="5">
    <dataValidation allowBlank="1" showInputMessage="1" showErrorMessage="1" promptTitle="NOTA" prompt="Son los bienes y/o servicios que la institución entrega a la población o a otras instituciones. Constituyen &quot;La razón de ser&quot; de la institución. Los productos pueden ser de fortalecimiento interno según la naturaleza de la dirección y/o área. " sqref="C9:C12" xr:uid="{775F58D4-DB17-457F-992C-E528A6FCB11B}"/>
    <dataValidation allowBlank="1" showInputMessage="1" showErrorMessage="1" promptTitle="NOTA" prompt="Son los recursos necesarios para ejecutar las actividades y alcanzar los objetivos establecidos en el plan." sqref="D9:L9" xr:uid="{04BA038D-309C-4577-9E85-6303E12F3AE1}"/>
    <dataValidation allowBlank="1" showInputMessage="1" showErrorMessage="1" promptTitle="NOTA" prompt="Nombre del insumo." sqref="D10:D12" xr:uid="{3D052FDF-9AE4-4AEF-B2C4-A8934D50F84A}"/>
    <dataValidation allowBlank="1" showInputMessage="1" showErrorMessage="1" promptTitle="NOTA" prompt="Depende del tipo de insumo, Ej. caja, resma, unidad, etc." sqref="E10:E12" xr:uid="{38912E71-6366-45E1-A6BB-2D64E15254A2}"/>
    <dataValidation allowBlank="1" showInputMessage="1" showErrorMessage="1" promptTitle="NOTA" prompt="Los ejes estratégicos dentro de un Plan Estratégico Institucional (PEI) representan las areas prioritarias que orientan la planificacion de la institución. Selecciona, del listado suministrado, el eje que guarde mayor coherencia con el producto definido._x000a_" sqref="B9" xr:uid="{102CA5ED-058C-4955-BFFD-02228BD1ECF5}"/>
  </dataValidation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D849A329421B747A5A6E266BD09FBF4" ma:contentTypeVersion="0" ma:contentTypeDescription="Crear nuevo documento." ma:contentTypeScope="" ma:versionID="06c4553d58c9da87e9b3b7df7f2e0ed7">
  <xsd:schema xmlns:xsd="http://www.w3.org/2001/XMLSchema" xmlns:xs="http://www.w3.org/2001/XMLSchema" xmlns:p="http://schemas.microsoft.com/office/2006/metadata/properties" targetNamespace="http://schemas.microsoft.com/office/2006/metadata/properties" ma:root="true" ma:fieldsID="b037ac2621b9b9c8cd06b50fac5857c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A1FA75E-B69F-4B06-ADBA-517AAF84D562}">
  <ds:schemaRefs>
    <ds:schemaRef ds:uri="http://schemas.microsoft.com/sharepoint/v3/contenttype/forms"/>
  </ds:schemaRefs>
</ds:datastoreItem>
</file>

<file path=customXml/itemProps2.xml><?xml version="1.0" encoding="utf-8"?>
<ds:datastoreItem xmlns:ds="http://schemas.openxmlformats.org/officeDocument/2006/customXml" ds:itemID="{17082522-B093-448B-92C3-59ECDEDCDF85}"/>
</file>

<file path=customXml/itemProps3.xml><?xml version="1.0" encoding="utf-8"?>
<ds:datastoreItem xmlns:ds="http://schemas.openxmlformats.org/officeDocument/2006/customXml" ds:itemID="{FF8E1FBE-694B-4207-8D8F-D412E08C699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Matriz POA</vt:lpstr>
      <vt:lpstr>Matriz Presupuesto</vt:lpstr>
      <vt:lpstr>'Matriz POA'!Títulos_a_imprimir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Maicol Diaz Aquino</dc:creator>
  <cp:keywords/>
  <dc:description/>
  <cp:lastModifiedBy>Danielle Melissa Cintron Guzman</cp:lastModifiedBy>
  <cp:revision/>
  <cp:lastPrinted>2026-01-29T13:00:02Z</cp:lastPrinted>
  <dcterms:created xsi:type="dcterms:W3CDTF">2024-04-09T14:24:56Z</dcterms:created>
  <dcterms:modified xsi:type="dcterms:W3CDTF">2026-01-29T13:01:54Z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2025-04-21T15:16:53Z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88c0bba6-7627-40d9-897c-ff356b035c5e</vt:lpwstr>
  </property>
  <property fmtid="{D5CDD505-2E9C-101B-9397-08002B2CF9AE}" pid="7" name="MSIP_Label_defa4170-0d19-0005-0004-bc88714345d2_ActionId">
    <vt:lpwstr>01f01340-d391-4fbe-b3ba-3334f463ae5d</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y fmtid="{D5CDD505-2E9C-101B-9397-08002B2CF9AE}" pid="10" name="ContentTypeId">
    <vt:lpwstr>0x0101005D849A329421B747A5A6E266BD09FBF4</vt:lpwstr>
  </property>
</Properties>
</file>