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ms-digemaps-256\BUZON\buzon\CONTABILIDAD\Estados Financieros\2026\07 - Julio\"/>
    </mc:Choice>
  </mc:AlternateContent>
  <xr:revisionPtr revIDLastSave="0" documentId="13_ncr:1_{878A677F-5EC1-4BF2-83C4-1BE9429F7FD7}" xr6:coauthVersionLast="47" xr6:coauthVersionMax="47" xr10:uidLastSave="{00000000-0000-0000-0000-000000000000}"/>
  <bookViews>
    <workbookView xWindow="-120" yWindow="-120" windowWidth="29040" windowHeight="15720" tabRatio="697" xr2:uid="{00000000-000D-0000-FFFF-FFFF00000000}"/>
  </bookViews>
  <sheets>
    <sheet name="Balance General" sheetId="215" r:id="rId1"/>
    <sheet name="CTAS X COBRAR-JUNIO-26 (NOTA-1)" sheetId="159" state="hidden" r:id="rId2"/>
    <sheet name="Notas" sheetId="164" r:id="rId3"/>
    <sheet name="Dynamics Enum Cache" sheetId="200" state="veryHidden" r:id="rId4"/>
    <sheet name="ALTO COSTO BILLINI" sheetId="189" state="hidden" r:id="rId5"/>
  </sheets>
  <externalReferences>
    <externalReference r:id="rId6"/>
  </externalReferences>
  <definedNames>
    <definedName name="_xlnm.Print_Area" localSheetId="0">'Balance General'!$A$1:$C$47</definedName>
    <definedName name="_xlnm.Print_Area" localSheetId="1">'CTAS X COBRAR-JUNIO-26 (NOTA-1)'!$A$1:$F$19</definedName>
    <definedName name="_xlnm.Print_Area" localSheetId="2">Notas!#REF!</definedName>
    <definedName name="codgasto">'[1]02-48a Licencias de Software'!$GM$14</definedName>
    <definedName name="Codigo">#REF!</definedName>
    <definedName name="CodPr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59" l="1"/>
  <c r="E13" i="159"/>
  <c r="F13" i="159" l="1"/>
  <c r="I36" i="189" l="1"/>
  <c r="K36" i="189" s="1"/>
  <c r="I35" i="189"/>
  <c r="K35" i="189" s="1"/>
  <c r="I34" i="189"/>
  <c r="K34" i="189" s="1"/>
  <c r="I33" i="189"/>
  <c r="K33" i="189" s="1"/>
  <c r="I32" i="189"/>
  <c r="K32" i="189" s="1"/>
  <c r="I31" i="189"/>
  <c r="K31" i="189" s="1"/>
  <c r="I30" i="189"/>
  <c r="K30" i="189" s="1"/>
  <c r="I29" i="189"/>
  <c r="K29" i="189" s="1"/>
  <c r="I28" i="189"/>
  <c r="K28" i="189" s="1"/>
  <c r="I27" i="189"/>
  <c r="K27" i="189" s="1"/>
  <c r="I26" i="189"/>
  <c r="K26" i="189" s="1"/>
  <c r="I25" i="189"/>
  <c r="K25" i="189" s="1"/>
  <c r="I24" i="189"/>
  <c r="K24" i="189" s="1"/>
  <c r="I23" i="189"/>
  <c r="K23" i="189" s="1"/>
  <c r="I22" i="189"/>
  <c r="K22" i="189" s="1"/>
  <c r="I21" i="189"/>
  <c r="K21" i="189" s="1"/>
  <c r="I20" i="189"/>
  <c r="K20" i="189" s="1"/>
  <c r="I19" i="189"/>
  <c r="K19" i="189" s="1"/>
  <c r="I18" i="189"/>
  <c r="K18" i="189" s="1"/>
  <c r="I17" i="189"/>
  <c r="K17" i="189" s="1"/>
  <c r="I16" i="189"/>
  <c r="K16" i="189" s="1"/>
  <c r="A16" i="189"/>
  <c r="A17" i="189" s="1"/>
  <c r="A18" i="189" s="1"/>
  <c r="A19" i="189" s="1"/>
  <c r="A20" i="189" s="1"/>
  <c r="A21" i="189" s="1"/>
  <c r="A22" i="189" s="1"/>
  <c r="A23" i="189" s="1"/>
  <c r="A24" i="189" s="1"/>
  <c r="A25" i="189" s="1"/>
  <c r="A26" i="189" s="1"/>
  <c r="A27" i="189" s="1"/>
  <c r="A28" i="189" s="1"/>
  <c r="A29" i="189" s="1"/>
  <c r="A30" i="189" s="1"/>
  <c r="A31" i="189" s="1"/>
  <c r="A32" i="189" s="1"/>
  <c r="A33" i="189" s="1"/>
  <c r="A34" i="189" s="1"/>
  <c r="A35" i="189" s="1"/>
  <c r="A36" i="189" s="1"/>
  <c r="I15" i="189"/>
  <c r="K15" i="189" s="1"/>
  <c r="K37" i="189" l="1"/>
</calcChain>
</file>

<file path=xl/sharedStrings.xml><?xml version="1.0" encoding="utf-8"?>
<sst xmlns="http://schemas.openxmlformats.org/spreadsheetml/2006/main" count="145" uniqueCount="125">
  <si>
    <t xml:space="preserve"> </t>
  </si>
  <si>
    <t>TOTAL</t>
  </si>
  <si>
    <t>CUENTA POR COBRAR</t>
  </si>
  <si>
    <t xml:space="preserve">NO </t>
  </si>
  <si>
    <t xml:space="preserve">CODIGO </t>
  </si>
  <si>
    <t>EMPRESAS</t>
  </si>
  <si>
    <t>VARIACION</t>
  </si>
  <si>
    <t>SUB-TOTAL:</t>
  </si>
  <si>
    <t xml:space="preserve">                             Preparado por:</t>
  </si>
  <si>
    <t xml:space="preserve">                              Revisado por:</t>
  </si>
  <si>
    <t>Total</t>
  </si>
  <si>
    <t>VALOR</t>
  </si>
  <si>
    <t xml:space="preserve">DIRECCIÓN DE ACCESO A MEDICAMENTOS DE ALTO COSTO </t>
  </si>
  <si>
    <t>Informe</t>
  </si>
  <si>
    <t xml:space="preserve">HOSPITAL DOCENTE PADRE BILLINI </t>
  </si>
  <si>
    <t>Al 31 de agosto del 2023</t>
  </si>
  <si>
    <t>ITEMS</t>
  </si>
  <si>
    <t>MEDICAMENTOS</t>
  </si>
  <si>
    <t>LOTE 1</t>
  </si>
  <si>
    <t>LOTE 2</t>
  </si>
  <si>
    <t>F. de Venc. Lote 1</t>
  </si>
  <si>
    <t>F. de Venc. Lote 2</t>
  </si>
  <si>
    <t>Cant.Lote 1</t>
  </si>
  <si>
    <t>Cant. Lote 2</t>
  </si>
  <si>
    <t xml:space="preserve">TOTAL </t>
  </si>
  <si>
    <t>ACETATO DE GLATIRAMER 40 MG</t>
  </si>
  <si>
    <t>ACIDO ZOLEDRONICO</t>
  </si>
  <si>
    <t>ACTERMRA 200</t>
  </si>
  <si>
    <t>B4012B02</t>
  </si>
  <si>
    <t>ADALIMUMAB 40 MG (HUMIRA)</t>
  </si>
  <si>
    <t>BETAFERON</t>
  </si>
  <si>
    <t>KTOCL4S</t>
  </si>
  <si>
    <t>KTOFV3K</t>
  </si>
  <si>
    <t>EMBREL 50 MG</t>
  </si>
  <si>
    <t>GL5971</t>
  </si>
  <si>
    <t>FABRAZYME (AGALSIDASA BETA)</t>
  </si>
  <si>
    <t>CY0425</t>
  </si>
  <si>
    <t>FACTOR VIII</t>
  </si>
  <si>
    <t>HKD5022009</t>
  </si>
  <si>
    <t>FACTOR IX</t>
  </si>
  <si>
    <t>218A2203</t>
  </si>
  <si>
    <t>L225A2207</t>
  </si>
  <si>
    <t>FEIBA</t>
  </si>
  <si>
    <t>F2X023AR</t>
  </si>
  <si>
    <t>FORTEO</t>
  </si>
  <si>
    <t>D440315G</t>
  </si>
  <si>
    <t>D463111F</t>
  </si>
  <si>
    <t>INFLIXIMAB (IXIFI)</t>
  </si>
  <si>
    <t>EX9481</t>
  </si>
  <si>
    <t>MABTHERA</t>
  </si>
  <si>
    <t>H1084B09</t>
  </si>
  <si>
    <t>H1088B15</t>
  </si>
  <si>
    <t>OCREVUS (OCRELIZUMAB)</t>
  </si>
  <si>
    <t>H0062B19</t>
  </si>
  <si>
    <t>H0065B10</t>
  </si>
  <si>
    <t>REBIF</t>
  </si>
  <si>
    <t>BA082313</t>
  </si>
  <si>
    <t>REMICADE (IFLIXIMAB)</t>
  </si>
  <si>
    <t>MCM89013</t>
  </si>
  <si>
    <t>MHM16011</t>
  </si>
  <si>
    <t>REMSIMA</t>
  </si>
  <si>
    <t>2B3C772</t>
  </si>
  <si>
    <t>SIMPONI (GOLIMUMAB)</t>
  </si>
  <si>
    <t>22A281MJ</t>
  </si>
  <si>
    <t>STELARA 45</t>
  </si>
  <si>
    <t>MDS3DMN</t>
  </si>
  <si>
    <t>MJS23MF</t>
  </si>
  <si>
    <t>STELARA 90</t>
  </si>
  <si>
    <t>MFS1GMQ</t>
  </si>
  <si>
    <t>MKS4EMI</t>
  </si>
  <si>
    <t>STELARA 130</t>
  </si>
  <si>
    <t>LMS2M11</t>
  </si>
  <si>
    <t>TRUXIMA (RITUXIMAB 500 MG)</t>
  </si>
  <si>
    <t>1C8C054</t>
  </si>
  <si>
    <t>ACTIVOS</t>
  </si>
  <si>
    <t>PASIVOS</t>
  </si>
  <si>
    <t xml:space="preserve">PATRIMONIO </t>
  </si>
  <si>
    <t>AÑO 2026</t>
  </si>
  <si>
    <t>DIC</t>
  </si>
  <si>
    <t>ENERO</t>
  </si>
  <si>
    <t>(Nota 1)</t>
  </si>
  <si>
    <t>.</t>
  </si>
  <si>
    <t>FACTURAS PENDIENTES A JUNIO-2026</t>
  </si>
  <si>
    <t>(VALORES EN RD$)</t>
  </si>
  <si>
    <t>TOTAL PASIVOS CORRIENTES</t>
  </si>
  <si>
    <t>TOTAL PASIVOS NO CORRIENTES</t>
  </si>
  <si>
    <t>TOTAL PASIVOS</t>
  </si>
  <si>
    <t>Capital</t>
  </si>
  <si>
    <t xml:space="preserve">             Jhajaira Bautista                                                        Yudian Ramirez                    </t>
  </si>
  <si>
    <t>ACTIVOS CORRIENTES</t>
  </si>
  <si>
    <t>TOTAL ACTIVOS CORRIENTES</t>
  </si>
  <si>
    <t>ACTIVOS NO CORRIENTES</t>
  </si>
  <si>
    <t>TOTAL ACTIVOS NO CORRIENTES</t>
  </si>
  <si>
    <t>TOTAL ACTIVOS</t>
  </si>
  <si>
    <t>BALANCE GENERAL</t>
  </si>
  <si>
    <t>TOTAL PASIVOS Y PATRIMONIO</t>
  </si>
  <si>
    <t>Descripción</t>
  </si>
  <si>
    <t>2026</t>
  </si>
  <si>
    <t>Materiales y suministros para consumo y prestación de servicios</t>
  </si>
  <si>
    <t>Licencias informáticas</t>
  </si>
  <si>
    <t>Seguro de bienes muebles</t>
  </si>
  <si>
    <t>Maquinarias y equipos</t>
  </si>
  <si>
    <t xml:space="preserve">Menos: Depreciación acumulada </t>
  </si>
  <si>
    <t>Cuentas por cobrar a corto plazo (Nota 1):</t>
  </si>
  <si>
    <t>Inventarios (Nota 2)</t>
  </si>
  <si>
    <t>Pagos anticipados (Nota 3)</t>
  </si>
  <si>
    <t>Propiedad, planta y equipo neto (Nota 4)</t>
  </si>
  <si>
    <t>Cuentas por pagar a corto plazo (Nota 5)</t>
  </si>
  <si>
    <t>Nota 1: Cuentas por cobrar a corto plazo</t>
  </si>
  <si>
    <t>Nota 2: Inventarios</t>
  </si>
  <si>
    <t>Nota 3: Pagos anticipados</t>
  </si>
  <si>
    <t>Nota 4: Propiedad, planta y equipo neto</t>
  </si>
  <si>
    <t>Nota 5: Cuentas por pagar a corto plazo</t>
  </si>
  <si>
    <t>AL 31 DE JULIO 2026</t>
  </si>
  <si>
    <t xml:space="preserve">             Preparado por:                                                               Revisado por:</t>
  </si>
  <si>
    <t xml:space="preserve">         Analista Financiero                                                       Encargada Adm. Fin.</t>
  </si>
  <si>
    <t>PASIVOS CORRIENTES</t>
  </si>
  <si>
    <r>
      <t>Al 31 de julio 2026, la cuenta de pagos anticipados presenta un balance de</t>
    </r>
    <r>
      <rPr>
        <b/>
        <sz val="11"/>
        <color theme="1"/>
        <rFont val="Times New Roman"/>
        <family val="1"/>
      </rPr>
      <t xml:space="preserve"> RD$18,025,557</t>
    </r>
    <r>
      <rPr>
        <sz val="11"/>
        <color theme="1"/>
        <rFont val="Times New Roman"/>
        <family val="1"/>
      </rPr>
      <t>, según detalle:</t>
    </r>
  </si>
  <si>
    <r>
      <t xml:space="preserve">Al 31 de julio 2026, la cuenta de propiedad, planta y equipo neto presenta un balance de </t>
    </r>
    <r>
      <rPr>
        <b/>
        <sz val="11"/>
        <color theme="1"/>
        <rFont val="Times New Roman"/>
        <family val="1"/>
      </rPr>
      <t>RD$45,134,268</t>
    </r>
    <r>
      <rPr>
        <sz val="11"/>
        <color theme="1"/>
        <rFont val="Times New Roman"/>
        <family val="1"/>
      </rPr>
      <t>, según detalle:</t>
    </r>
  </si>
  <si>
    <r>
      <t xml:space="preserve">Al 31 de julio 2026, las cuentas por pagar a corto plazo presentan un balance de </t>
    </r>
    <r>
      <rPr>
        <b/>
        <sz val="11"/>
        <color theme="1"/>
        <rFont val="Times New Roman"/>
        <family val="1"/>
      </rPr>
      <t>RD$41,946,094</t>
    </r>
    <r>
      <rPr>
        <sz val="11"/>
        <color theme="1"/>
        <rFont val="Times New Roman"/>
        <family val="1"/>
      </rPr>
      <t>, según detalle:</t>
    </r>
  </si>
  <si>
    <r>
      <t xml:space="preserve">Al 31 de julio 2026, la cuenta de inventarios presenta un balance de </t>
    </r>
    <r>
      <rPr>
        <b/>
        <sz val="11"/>
        <color theme="1"/>
        <rFont val="Times New Roman"/>
        <family val="1"/>
      </rPr>
      <t>RD$0.00</t>
    </r>
    <r>
      <rPr>
        <sz val="11"/>
        <color theme="1"/>
        <rFont val="Times New Roman"/>
        <family val="1"/>
      </rPr>
      <t>, a razón de que los materiales y suministros adquiridos por esta DIGEMAPS, son entregados a las áreas requirentes mediante la certificación de recibido conforme, debido a que actualmente no contamos con un área de almacen, ya que nuestras oficinas administrativas y de servicios se encuentran en los espacios provistos por el Ministerio de Salud Publica en su sede central, oficio DG-CE-0058-2026 d/f 03/07/2026.</t>
    </r>
  </si>
  <si>
    <t>NOTAS AL BALANCE GENERAL</t>
  </si>
  <si>
    <r>
      <t>Al 31 de julio 2026, las cuentas por cobrar a corto plazo presentan un balance de</t>
    </r>
    <r>
      <rPr>
        <b/>
        <sz val="11"/>
        <color theme="1"/>
        <rFont val="Times New Roman"/>
        <family val="1"/>
      </rPr>
      <t xml:space="preserve"> RD$15,377,099</t>
    </r>
    <r>
      <rPr>
        <sz val="11"/>
        <color theme="1"/>
        <rFont val="Times New Roman"/>
        <family val="1"/>
      </rPr>
      <t>, según detalle:</t>
    </r>
  </si>
  <si>
    <t>Cuentas por pagar directas a corto plazo</t>
  </si>
  <si>
    <t>Anticipado proveedores y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</si>
</sst>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-&quot;RD$&quot;* #,##0.00_-;\-&quot;RD$&quot;* #,##0.00_-;_-&quot;RD$&quot;* &quot;-&quot;??_-;_-@_-"/>
    <numFmt numFmtId="168" formatCode="_([$€]* #,##0.00_);_([$€]* \(#,##0.00\);_([$€]* &quot;-&quot;??_);_(@_)"/>
    <numFmt numFmtId="169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u/>
      <sz val="14"/>
      <name val="Times New Roman"/>
      <family val="1"/>
    </font>
    <font>
      <sz val="10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4">
    <xf numFmtId="0" fontId="0" fillId="0" borderId="0"/>
    <xf numFmtId="0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1" fillId="0" borderId="0"/>
    <xf numFmtId="0" fontId="24" fillId="0" borderId="0"/>
  </cellStyleXfs>
  <cellXfs count="107">
    <xf numFmtId="0" fontId="0" fillId="0" borderId="0" xfId="0"/>
    <xf numFmtId="0" fontId="8" fillId="0" borderId="0" xfId="0" applyFont="1"/>
    <xf numFmtId="4" fontId="0" fillId="0" borderId="0" xfId="0" applyNumberFormat="1"/>
    <xf numFmtId="0" fontId="10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5" xfId="0" applyFont="1" applyBorder="1"/>
    <xf numFmtId="0" fontId="12" fillId="0" borderId="2" xfId="0" applyFont="1" applyBorder="1"/>
    <xf numFmtId="0" fontId="13" fillId="0" borderId="0" xfId="0" applyFont="1" applyAlignment="1">
      <alignment horizontal="right"/>
    </xf>
    <xf numFmtId="44" fontId="9" fillId="0" borderId="0" xfId="0" applyNumberFormat="1" applyFont="1"/>
    <xf numFmtId="49" fontId="0" fillId="0" borderId="0" xfId="0" applyNumberFormat="1"/>
    <xf numFmtId="0" fontId="5" fillId="2" borderId="0" xfId="30" applyFont="1" applyFill="1"/>
    <xf numFmtId="0" fontId="12" fillId="0" borderId="0" xfId="0" applyFont="1"/>
    <xf numFmtId="49" fontId="15" fillId="0" borderId="0" xfId="0" applyNumberFormat="1" applyFont="1" applyAlignment="1">
      <alignment horizontal="center"/>
    </xf>
    <xf numFmtId="0" fontId="12" fillId="2" borderId="0" xfId="0" applyFont="1" applyFill="1"/>
    <xf numFmtId="0" fontId="17" fillId="0" borderId="0" xfId="0" applyFont="1"/>
    <xf numFmtId="4" fontId="13" fillId="0" borderId="2" xfId="0" applyNumberFormat="1" applyFont="1" applyBorder="1"/>
    <xf numFmtId="0" fontId="12" fillId="2" borderId="2" xfId="0" applyFont="1" applyFill="1" applyBorder="1"/>
    <xf numFmtId="0" fontId="12" fillId="2" borderId="2" xfId="0" applyFont="1" applyFill="1" applyBorder="1" applyAlignment="1">
      <alignment horizontal="left"/>
    </xf>
    <xf numFmtId="0" fontId="12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right"/>
    </xf>
    <xf numFmtId="4" fontId="12" fillId="0" borderId="2" xfId="0" applyNumberFormat="1" applyFont="1" applyBorder="1"/>
    <xf numFmtId="0" fontId="12" fillId="2" borderId="2" xfId="0" applyFont="1" applyFill="1" applyBorder="1" applyAlignment="1">
      <alignment horizontal="right" vertical="center"/>
    </xf>
    <xf numFmtId="4" fontId="12" fillId="0" borderId="0" xfId="0" applyNumberFormat="1" applyFont="1"/>
    <xf numFmtId="0" fontId="12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17" fontId="12" fillId="2" borderId="2" xfId="0" applyNumberFormat="1" applyFont="1" applyFill="1" applyBorder="1" applyAlignment="1">
      <alignment vertical="center"/>
    </xf>
    <xf numFmtId="0" fontId="14" fillId="0" borderId="0" xfId="0" applyFont="1"/>
    <xf numFmtId="4" fontId="12" fillId="2" borderId="2" xfId="0" applyNumberFormat="1" applyFont="1" applyFill="1" applyBorder="1"/>
    <xf numFmtId="4" fontId="0" fillId="2" borderId="13" xfId="0" applyNumberFormat="1" applyFill="1" applyBorder="1"/>
    <xf numFmtId="40" fontId="0" fillId="0" borderId="5" xfId="0" applyNumberFormat="1" applyBorder="1"/>
    <xf numFmtId="4" fontId="13" fillId="3" borderId="15" xfId="0" applyNumberFormat="1" applyFont="1" applyFill="1" applyBorder="1" applyAlignment="1">
      <alignment horizontal="right"/>
    </xf>
    <xf numFmtId="0" fontId="13" fillId="0" borderId="0" xfId="0" applyFont="1"/>
    <xf numFmtId="4" fontId="13" fillId="0" borderId="0" xfId="0" applyNumberFormat="1" applyFont="1" applyAlignment="1">
      <alignment horizontal="right"/>
    </xf>
    <xf numFmtId="17" fontId="14" fillId="5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0" fillId="0" borderId="9" xfId="0" applyBorder="1"/>
    <xf numFmtId="4" fontId="9" fillId="3" borderId="15" xfId="0" applyNumberFormat="1" applyFont="1" applyFill="1" applyBorder="1"/>
    <xf numFmtId="40" fontId="8" fillId="0" borderId="14" xfId="0" applyNumberFormat="1" applyFont="1" applyBorder="1"/>
    <xf numFmtId="0" fontId="21" fillId="2" borderId="0" xfId="30" applyFont="1" applyFill="1"/>
    <xf numFmtId="4" fontId="21" fillId="2" borderId="0" xfId="30" applyNumberFormat="1" applyFont="1" applyFill="1"/>
    <xf numFmtId="3" fontId="20" fillId="2" borderId="0" xfId="30" applyNumberFormat="1" applyFont="1" applyFill="1"/>
    <xf numFmtId="4" fontId="20" fillId="2" borderId="0" xfId="30" applyNumberFormat="1" applyFont="1" applyFill="1"/>
    <xf numFmtId="3" fontId="21" fillId="2" borderId="0" xfId="30" applyNumberFormat="1" applyFont="1" applyFill="1"/>
    <xf numFmtId="0" fontId="19" fillId="2" borderId="0" xfId="0" applyFont="1" applyFill="1" applyAlignment="1">
      <alignment horizontal="center"/>
    </xf>
    <xf numFmtId="0" fontId="20" fillId="2" borderId="0" xfId="30" applyFont="1" applyFill="1" applyAlignment="1">
      <alignment horizontal="center"/>
    </xf>
    <xf numFmtId="43" fontId="5" fillId="2" borderId="0" xfId="3" applyFont="1" applyFill="1"/>
    <xf numFmtId="43" fontId="21" fillId="2" borderId="0" xfId="3" applyFont="1" applyFill="1"/>
    <xf numFmtId="43" fontId="20" fillId="2" borderId="0" xfId="3" applyFont="1" applyFill="1"/>
    <xf numFmtId="43" fontId="12" fillId="2" borderId="0" xfId="3" applyFont="1" applyFill="1"/>
    <xf numFmtId="43" fontId="21" fillId="2" borderId="0" xfId="3" applyFont="1" applyFill="1" applyBorder="1"/>
    <xf numFmtId="43" fontId="20" fillId="2" borderId="0" xfId="3" applyFont="1" applyFill="1" applyBorder="1"/>
    <xf numFmtId="0" fontId="19" fillId="2" borderId="0" xfId="0" applyFont="1" applyFill="1"/>
    <xf numFmtId="169" fontId="5" fillId="2" borderId="0" xfId="3" applyNumberFormat="1" applyFont="1" applyFill="1"/>
    <xf numFmtId="169" fontId="21" fillId="2" borderId="0" xfId="3" applyNumberFormat="1" applyFont="1" applyFill="1"/>
    <xf numFmtId="169" fontId="21" fillId="2" borderId="4" xfId="3" applyNumberFormat="1" applyFont="1" applyFill="1" applyBorder="1"/>
    <xf numFmtId="169" fontId="20" fillId="2" borderId="6" xfId="3" applyNumberFormat="1" applyFont="1" applyFill="1" applyBorder="1"/>
    <xf numFmtId="169" fontId="20" fillId="2" borderId="4" xfId="3" applyNumberFormat="1" applyFont="1" applyFill="1" applyBorder="1"/>
    <xf numFmtId="169" fontId="20" fillId="2" borderId="1" xfId="3" applyNumberFormat="1" applyFont="1" applyFill="1" applyBorder="1"/>
    <xf numFmtId="169" fontId="20" fillId="2" borderId="0" xfId="3" applyNumberFormat="1" applyFont="1" applyFill="1"/>
    <xf numFmtId="169" fontId="21" fillId="2" borderId="0" xfId="30" applyNumberFormat="1" applyFont="1" applyFill="1"/>
    <xf numFmtId="169" fontId="12" fillId="2" borderId="0" xfId="3" applyNumberFormat="1" applyFont="1" applyFill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3" fontId="12" fillId="0" borderId="0" xfId="0" applyNumberFormat="1" applyFont="1"/>
    <xf numFmtId="3" fontId="12" fillId="0" borderId="4" xfId="0" applyNumberFormat="1" applyFont="1" applyBorder="1"/>
    <xf numFmtId="3" fontId="13" fillId="0" borderId="20" xfId="0" applyNumberFormat="1" applyFont="1" applyBorder="1"/>
    <xf numFmtId="43" fontId="12" fillId="0" borderId="0" xfId="3" applyFont="1" applyAlignment="1">
      <alignment horizontal="right"/>
    </xf>
    <xf numFmtId="43" fontId="13" fillId="0" borderId="1" xfId="3" applyFont="1" applyBorder="1"/>
    <xf numFmtId="0" fontId="3" fillId="2" borderId="0" xfId="30" applyFont="1" applyFill="1" applyAlignment="1">
      <alignment horizontal="center"/>
    </xf>
    <xf numFmtId="0" fontId="22" fillId="2" borderId="0" xfId="30" applyFont="1" applyFill="1" applyAlignment="1">
      <alignment vertical="top"/>
    </xf>
    <xf numFmtId="0" fontId="23" fillId="2" borderId="0" xfId="30" applyFont="1" applyFill="1"/>
    <xf numFmtId="0" fontId="20" fillId="2" borderId="0" xfId="30" applyFont="1" applyFill="1"/>
    <xf numFmtId="4" fontId="12" fillId="2" borderId="0" xfId="0" applyNumberFormat="1" applyFont="1" applyFill="1"/>
    <xf numFmtId="0" fontId="21" fillId="2" borderId="0" xfId="30" applyFont="1" applyFill="1" applyAlignment="1">
      <alignment horizontal="right"/>
    </xf>
    <xf numFmtId="4" fontId="19" fillId="2" borderId="0" xfId="0" applyNumberFormat="1" applyFont="1" applyFill="1"/>
    <xf numFmtId="0" fontId="12" fillId="0" borderId="0" xfId="0" applyFont="1" applyAlignment="1">
      <alignment horizontal="left" wrapText="1"/>
    </xf>
    <xf numFmtId="0" fontId="3" fillId="2" borderId="0" xfId="30" applyFont="1" applyFill="1" applyAlignment="1">
      <alignment horizontal="center"/>
    </xf>
    <xf numFmtId="0" fontId="20" fillId="2" borderId="0" xfId="3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21" fillId="2" borderId="0" xfId="30" applyFont="1" applyFill="1"/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4" fillId="5" borderId="11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left"/>
    </xf>
    <xf numFmtId="0" fontId="13" fillId="3" borderId="12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4" fillId="5" borderId="19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17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</cellXfs>
  <cellStyles count="54">
    <cellStyle name="Currency 2" xfId="1" xr:uid="{00000000-0005-0000-0000-000002000000}"/>
    <cellStyle name="Euro" xfId="2" xr:uid="{00000000-0005-0000-0000-000003000000}"/>
    <cellStyle name="Excel Built-in Normal" xfId="52" xr:uid="{7F80FBFC-9C48-458D-B3CD-EF8CC0949C3C}"/>
    <cellStyle name="Millares" xfId="3" builtinId="3"/>
    <cellStyle name="Millares 10" xfId="4" xr:uid="{00000000-0005-0000-0000-000005000000}"/>
    <cellStyle name="Millares 10 2" xfId="5" xr:uid="{00000000-0005-0000-0000-000006000000}"/>
    <cellStyle name="Millares 11 2" xfId="6" xr:uid="{00000000-0005-0000-0000-000007000000}"/>
    <cellStyle name="Millares 2" xfId="7" xr:uid="{00000000-0005-0000-0000-000008000000}"/>
    <cellStyle name="Millares 2 2" xfId="8" xr:uid="{00000000-0005-0000-0000-000009000000}"/>
    <cellStyle name="Millares 2 2 2" xfId="9" xr:uid="{00000000-0005-0000-0000-00000A000000}"/>
    <cellStyle name="Millares 2 3" xfId="10" xr:uid="{00000000-0005-0000-0000-00000B000000}"/>
    <cellStyle name="Millares 2 4" xfId="11" xr:uid="{00000000-0005-0000-0000-00000C000000}"/>
    <cellStyle name="Millares 3" xfId="12" xr:uid="{00000000-0005-0000-0000-00000D000000}"/>
    <cellStyle name="Millares 3 2" xfId="13" xr:uid="{00000000-0005-0000-0000-00000E000000}"/>
    <cellStyle name="Millares 4" xfId="14" xr:uid="{00000000-0005-0000-0000-00000F000000}"/>
    <cellStyle name="Millares 4 2" xfId="15" xr:uid="{00000000-0005-0000-0000-000010000000}"/>
    <cellStyle name="Millares 5" xfId="16" xr:uid="{00000000-0005-0000-0000-000011000000}"/>
    <cellStyle name="Millares 5 2" xfId="17" xr:uid="{00000000-0005-0000-0000-000012000000}"/>
    <cellStyle name="Millares 6" xfId="18" xr:uid="{00000000-0005-0000-0000-000013000000}"/>
    <cellStyle name="Millares 6 2" xfId="19" xr:uid="{00000000-0005-0000-0000-000014000000}"/>
    <cellStyle name="Millares 7" xfId="20" xr:uid="{00000000-0005-0000-0000-000015000000}"/>
    <cellStyle name="Millares 7 2" xfId="21" xr:uid="{00000000-0005-0000-0000-000016000000}"/>
    <cellStyle name="Millares 8" xfId="22" xr:uid="{00000000-0005-0000-0000-000017000000}"/>
    <cellStyle name="Millares 9" xfId="23" xr:uid="{00000000-0005-0000-0000-000018000000}"/>
    <cellStyle name="Millares 9 2" xfId="24" xr:uid="{00000000-0005-0000-0000-000019000000}"/>
    <cellStyle name="Moneda 2" xfId="25" xr:uid="{00000000-0005-0000-0000-00001A000000}"/>
    <cellStyle name="Moneda 2 2" xfId="26" xr:uid="{00000000-0005-0000-0000-00001B000000}"/>
    <cellStyle name="Moneda 3" xfId="27" xr:uid="{00000000-0005-0000-0000-00001C000000}"/>
    <cellStyle name="Moneda 4" xfId="28" xr:uid="{00000000-0005-0000-0000-00001D000000}"/>
    <cellStyle name="Moneda 4 2" xfId="29" xr:uid="{00000000-0005-0000-0000-00001E000000}"/>
    <cellStyle name="Moneda 5" xfId="50" xr:uid="{37D47DA5-6CE5-4167-8653-40BC8817B0CE}"/>
    <cellStyle name="Normal" xfId="0" builtinId="0"/>
    <cellStyle name="Normal 10" xfId="53" xr:uid="{00936F53-CC97-4088-99C2-829843CDBB3A}"/>
    <cellStyle name="Normal 2" xfId="30" xr:uid="{00000000-0005-0000-0000-000020000000}"/>
    <cellStyle name="Normal 2 2" xfId="31" xr:uid="{00000000-0005-0000-0000-000021000000}"/>
    <cellStyle name="Normal 2 2 2" xfId="32" xr:uid="{00000000-0005-0000-0000-000022000000}"/>
    <cellStyle name="Normal 2 3" xfId="33" xr:uid="{00000000-0005-0000-0000-000023000000}"/>
    <cellStyle name="Normal 3" xfId="34" xr:uid="{00000000-0005-0000-0000-000024000000}"/>
    <cellStyle name="Normal 3 2" xfId="35" xr:uid="{00000000-0005-0000-0000-000025000000}"/>
    <cellStyle name="Normal 3 3" xfId="51" xr:uid="{B0FC9306-3263-41BF-9B10-99447575E626}"/>
    <cellStyle name="Normal 4" xfId="36" xr:uid="{00000000-0005-0000-0000-000026000000}"/>
    <cellStyle name="Normal 4 2" xfId="37" xr:uid="{00000000-0005-0000-0000-000027000000}"/>
    <cellStyle name="Normal 4 3" xfId="38" xr:uid="{00000000-0005-0000-0000-000028000000}"/>
    <cellStyle name="Normal 5" xfId="39" xr:uid="{00000000-0005-0000-0000-000029000000}"/>
    <cellStyle name="Normal 5 2" xfId="40" xr:uid="{00000000-0005-0000-0000-00002A000000}"/>
    <cellStyle name="Normal 5 3" xfId="41" xr:uid="{00000000-0005-0000-0000-00002B000000}"/>
    <cellStyle name="Normal 6" xfId="42" xr:uid="{00000000-0005-0000-0000-00002C000000}"/>
    <cellStyle name="Normal 6 2" xfId="43" xr:uid="{00000000-0005-0000-0000-00002D000000}"/>
    <cellStyle name="Normal 7" xfId="44" xr:uid="{00000000-0005-0000-0000-00002E000000}"/>
    <cellStyle name="Normal 8" xfId="45" xr:uid="{00000000-0005-0000-0000-00002F000000}"/>
    <cellStyle name="Normal 8 2" xfId="46" xr:uid="{00000000-0005-0000-0000-000030000000}"/>
    <cellStyle name="Normal 9" xfId="47" xr:uid="{00000000-0005-0000-0000-000031000000}"/>
    <cellStyle name="Normal 9 2" xfId="48" xr:uid="{00000000-0005-0000-0000-000032000000}"/>
    <cellStyle name="Porcentual 2" xfId="49" xr:uid="{00000000-0005-0000-0000-000033000000}"/>
  </cellStyles>
  <dxfs count="2"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</dxfs>
  <tableStyles count="1" defaultTableStyle="TableStyleMedium2" defaultPivotStyle="PivotStyleLight16">
    <tableStyle name="Estilo de tabla 1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2263775</xdr:colOff>
      <xdr:row>0</xdr:row>
      <xdr:rowOff>12700</xdr:rowOff>
    </xdr:from>
    <xdr:to>
      <xdr:col>0</xdr:col>
      <xdr:colOff>4349751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54D682-1F86-422E-AE02-1D835EDCF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263775" y="12700"/>
          <a:ext cx="2085976" cy="8540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3679825</xdr:colOff>
      <xdr:row>37</xdr:row>
      <xdr:rowOff>52615</xdr:rowOff>
    </xdr:from>
    <xdr:to>
      <xdr:col>2</xdr:col>
      <xdr:colOff>1520825</xdr:colOff>
      <xdr:row>37</xdr:row>
      <xdr:rowOff>52615</xdr:rowOff>
    </xdr:to>
    <xdr:cxnSp macro="">
      <xdr:nvCxnSpPr>
        <xdr:cNvPr id="6" name="Conector recto 4">
          <a:extLst>
            <a:ext uri="{FF2B5EF4-FFF2-40B4-BE49-F238E27FC236}">
              <a16:creationId xmlns:a16="http://schemas.microsoft.com/office/drawing/2014/main" id="{BA40188E-7BE1-4E84-BBDF-F0DB0BFECE0A}"/>
            </a:ext>
          </a:extLst>
        </xdr:cNvPr>
        <xdr:cNvCxnSpPr/>
      </xdr:nvCxnSpPr>
      <xdr:spPr>
        <a:xfrm>
          <a:off x="3679825" y="7672615"/>
          <a:ext cx="2908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157961</xdr:colOff>
      <xdr:row>37</xdr:row>
      <xdr:rowOff>68035</xdr:rowOff>
    </xdr:from>
    <xdr:to>
      <xdr:col>0</xdr:col>
      <xdr:colOff>2920211</xdr:colOff>
      <xdr:row>37</xdr:row>
      <xdr:rowOff>68035</xdr:rowOff>
    </xdr:to>
    <xdr:cxnSp macro="">
      <xdr:nvCxnSpPr>
        <xdr:cNvPr id="7" name="Conector recto 1">
          <a:extLst>
            <a:ext uri="{FF2B5EF4-FFF2-40B4-BE49-F238E27FC236}">
              <a16:creationId xmlns:a16="http://schemas.microsoft.com/office/drawing/2014/main" id="{83C87BE1-B1C8-4B8A-B0C4-8DF2CCC1210F}"/>
            </a:ext>
          </a:extLst>
        </xdr:cNvPr>
        <xdr:cNvCxnSpPr/>
      </xdr:nvCxnSpPr>
      <xdr:spPr>
        <a:xfrm>
          <a:off x="157961" y="7688035"/>
          <a:ext cx="2762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3679825</xdr:colOff>
      <xdr:row>37</xdr:row>
      <xdr:rowOff>52615</xdr:rowOff>
    </xdr:from>
    <xdr:to>
      <xdr:col>2</xdr:col>
      <xdr:colOff>1520825</xdr:colOff>
      <xdr:row>37</xdr:row>
      <xdr:rowOff>52615</xdr:rowOff>
    </xdr:to>
    <xdr:cxnSp macro="">
      <xdr:nvCxnSpPr>
        <xdr:cNvPr id="3" name="Conector recto 4">
          <a:extLst>
            <a:ext uri="{FF2B5EF4-FFF2-40B4-BE49-F238E27FC236}">
              <a16:creationId xmlns:a16="http://schemas.microsoft.com/office/drawing/2014/main" id="{4E5A552E-3E9A-46E2-9204-D9FA747135D5}"/>
            </a:ext>
          </a:extLst>
        </xdr:cNvPr>
        <xdr:cNvCxnSpPr/>
      </xdr:nvCxnSpPr>
      <xdr:spPr>
        <a:xfrm>
          <a:off x="3679825" y="8291740"/>
          <a:ext cx="2679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157961</xdr:colOff>
      <xdr:row>37</xdr:row>
      <xdr:rowOff>68035</xdr:rowOff>
    </xdr:from>
    <xdr:to>
      <xdr:col>0</xdr:col>
      <xdr:colOff>2920211</xdr:colOff>
      <xdr:row>37</xdr:row>
      <xdr:rowOff>68035</xdr:rowOff>
    </xdr:to>
    <xdr:cxnSp macro="">
      <xdr:nvCxnSpPr>
        <xdr:cNvPr id="4" name="Conector recto 1">
          <a:extLst>
            <a:ext uri="{FF2B5EF4-FFF2-40B4-BE49-F238E27FC236}">
              <a16:creationId xmlns:a16="http://schemas.microsoft.com/office/drawing/2014/main" id="{72A4FF83-AB26-4D2D-8B81-F03EC3EC32FC}"/>
            </a:ext>
          </a:extLst>
        </xdr:cNvPr>
        <xdr:cNvCxnSpPr/>
      </xdr:nvCxnSpPr>
      <xdr:spPr>
        <a:xfrm>
          <a:off x="157961" y="8307160"/>
          <a:ext cx="2762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17</xdr:row>
      <xdr:rowOff>38100</xdr:rowOff>
    </xdr:from>
    <xdr:to>
      <xdr:col>2</xdr:col>
      <xdr:colOff>1304925</xdr:colOff>
      <xdr:row>17</xdr:row>
      <xdr:rowOff>38100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180975" y="7162800"/>
          <a:ext cx="22955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2124075</xdr:colOff>
      <xdr:row>17</xdr:row>
      <xdr:rowOff>38100</xdr:rowOff>
    </xdr:from>
    <xdr:to>
      <xdr:col>6</xdr:col>
      <xdr:colOff>0</xdr:colOff>
      <xdr:row>17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3295650" y="7162800"/>
          <a:ext cx="3324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1346198</xdr:colOff>
      <xdr:row>0</xdr:row>
      <xdr:rowOff>673100</xdr:rowOff>
    </xdr:from>
    <xdr:to>
      <xdr:col>3</xdr:col>
      <xdr:colOff>486834</xdr:colOff>
      <xdr:row>3</xdr:row>
      <xdr:rowOff>14751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0DA68-A380-44BB-AD02-E606D9F81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673348" y="673100"/>
          <a:ext cx="1934636" cy="6624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2343150</xdr:colOff>
      <xdr:row>0</xdr:row>
      <xdr:rowOff>101600</xdr:rowOff>
    </xdr:from>
    <xdr:to>
      <xdr:col>1</xdr:col>
      <xdr:colOff>574676</xdr:colOff>
      <xdr:row>5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D2601C-70B4-4F21-9052-385B722B97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343150" y="101600"/>
          <a:ext cx="2085976" cy="803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3076576</xdr:colOff>
      <xdr:row>0</xdr:row>
      <xdr:rowOff>114300</xdr:rowOff>
    </xdr:from>
    <xdr:to>
      <xdr:col>4</xdr:col>
      <xdr:colOff>523876</xdr:colOff>
      <xdr:row>5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6" y="114300"/>
          <a:ext cx="22669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ONY\MSP-CONTA-013\ESTADOS%20FINANCIEROS\ESTADOS%20FINANCIEROS%20-%202025\DICIEMBRE%20-%202025\DG-INS-02-48a%20Licencias%20de%20Software.xls" TargetMode="External"/><Relationship Id="rId1" Type="http://schemas.openxmlformats.org/officeDocument/2006/relationships/externalLinkPath" Target="file:///D:\RONY\MSP-CONTA-013\ESTADOS%20FINANCIEROS\ESTADOS%20FINANCIEROS%20-%202025\DICIEMBRE%20-%202025\DG-INS-02-48a%20Licencias%20de%20Softwa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tilitarioP"/>
      <sheetName val="02-48a Licencias de Software"/>
      <sheetName val="Hoja3"/>
      <sheetName val="para el estado"/>
    </sheetNames>
    <sheetDataSet>
      <sheetData sheetId="0"/>
      <sheetData sheetId="1">
        <row r="14">
          <cell r="GM14" t="str">
            <v>5.1.04.01.06.04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B620-2157-4701-849D-6A4B67EF6742}">
  <dimension ref="A1:G47"/>
  <sheetViews>
    <sheetView tabSelected="1" zoomScaleNormal="100" zoomScaleSheetLayoutView="50" workbookViewId="0">
      <selection activeCell="F1" sqref="F1"/>
    </sheetView>
  </sheetViews>
  <sheetFormatPr baseColWidth="10" defaultColWidth="11.42578125" defaultRowHeight="15" x14ac:dyDescent="0.25"/>
  <cols>
    <col min="1" max="1" width="70.7109375" style="14" customWidth="1"/>
    <col min="2" max="2" width="1.85546875" style="14" customWidth="1"/>
    <col min="3" max="3" width="27.5703125" style="63" bestFit="1" customWidth="1"/>
    <col min="4" max="4" width="5.85546875" style="51" customWidth="1"/>
    <col min="5" max="5" width="7.28515625" style="14" customWidth="1"/>
    <col min="6" max="6" width="28.140625" style="14" customWidth="1"/>
    <col min="7" max="7" width="18.140625" style="14" bestFit="1" customWidth="1"/>
    <col min="8" max="16384" width="11.42578125" style="14"/>
  </cols>
  <sheetData>
    <row r="1" spans="1:4" x14ac:dyDescent="0.25">
      <c r="A1" s="79"/>
      <c r="B1" s="79"/>
      <c r="C1" s="79"/>
      <c r="D1" s="71"/>
    </row>
    <row r="2" spans="1:4" x14ac:dyDescent="0.25">
      <c r="A2" s="79"/>
      <c r="B2" s="79"/>
      <c r="C2" s="79"/>
      <c r="D2" s="71"/>
    </row>
    <row r="3" spans="1:4" x14ac:dyDescent="0.25">
      <c r="A3" s="11"/>
      <c r="B3" s="11"/>
      <c r="C3" s="55"/>
      <c r="D3" s="48"/>
    </row>
    <row r="4" spans="1:4" x14ac:dyDescent="0.25">
      <c r="A4" s="11"/>
      <c r="B4" s="11"/>
      <c r="C4" s="55"/>
      <c r="D4" s="48"/>
    </row>
    <row r="5" spans="1:4" ht="22.5" customHeight="1" x14ac:dyDescent="0.3">
      <c r="A5" s="80" t="s">
        <v>94</v>
      </c>
      <c r="B5" s="80"/>
      <c r="C5" s="80"/>
      <c r="D5" s="47"/>
    </row>
    <row r="6" spans="1:4" ht="21" customHeight="1" x14ac:dyDescent="0.3">
      <c r="A6" s="80" t="s">
        <v>113</v>
      </c>
      <c r="B6" s="80"/>
      <c r="C6" s="80"/>
      <c r="D6" s="47"/>
    </row>
    <row r="7" spans="1:4" ht="18.75" x14ac:dyDescent="0.3">
      <c r="A7" s="80" t="s">
        <v>83</v>
      </c>
      <c r="B7" s="80"/>
      <c r="C7" s="80"/>
      <c r="D7" s="47"/>
    </row>
    <row r="8" spans="1:4" x14ac:dyDescent="0.25">
      <c r="A8" s="72"/>
      <c r="B8" s="11"/>
      <c r="C8" s="55"/>
      <c r="D8" s="48"/>
    </row>
    <row r="9" spans="1:4" ht="18.75" x14ac:dyDescent="0.3">
      <c r="A9" s="73" t="s">
        <v>74</v>
      </c>
      <c r="B9" s="41"/>
      <c r="C9" s="56"/>
      <c r="D9" s="49"/>
    </row>
    <row r="10" spans="1:4" ht="18.75" x14ac:dyDescent="0.3">
      <c r="A10" s="74" t="s">
        <v>89</v>
      </c>
      <c r="B10" s="41"/>
      <c r="C10" s="56"/>
      <c r="D10" s="49"/>
    </row>
    <row r="11" spans="1:4" ht="17.25" customHeight="1" x14ac:dyDescent="0.3">
      <c r="A11" s="41" t="s">
        <v>103</v>
      </c>
      <c r="B11" s="41"/>
      <c r="C11" s="56">
        <v>15377099.140000001</v>
      </c>
      <c r="D11" s="49"/>
    </row>
    <row r="12" spans="1:4" ht="17.25" customHeight="1" x14ac:dyDescent="0.3">
      <c r="A12" s="41" t="s">
        <v>104</v>
      </c>
      <c r="B12" s="41"/>
      <c r="C12" s="56"/>
      <c r="D12" s="49"/>
    </row>
    <row r="13" spans="1:4" ht="18.75" x14ac:dyDescent="0.3">
      <c r="A13" s="41" t="s">
        <v>105</v>
      </c>
      <c r="B13" s="41"/>
      <c r="C13" s="57">
        <v>18025556.586410958</v>
      </c>
      <c r="D13" s="52"/>
    </row>
    <row r="14" spans="1:4" ht="18.75" x14ac:dyDescent="0.3">
      <c r="A14" s="74" t="s">
        <v>90</v>
      </c>
      <c r="B14" s="43"/>
      <c r="C14" s="58">
        <v>33402655.726410959</v>
      </c>
      <c r="D14" s="53"/>
    </row>
    <row r="15" spans="1:4" ht="10.5" customHeight="1" x14ac:dyDescent="0.3">
      <c r="A15" s="41"/>
      <c r="B15" s="41"/>
      <c r="C15" s="56"/>
      <c r="D15" s="49"/>
    </row>
    <row r="16" spans="1:4" ht="18.75" x14ac:dyDescent="0.3">
      <c r="A16" s="74" t="s">
        <v>91</v>
      </c>
      <c r="B16" s="41"/>
      <c r="C16" s="56"/>
      <c r="D16" s="49"/>
    </row>
    <row r="17" spans="1:7" ht="18.75" x14ac:dyDescent="0.3">
      <c r="A17" s="41" t="s">
        <v>106</v>
      </c>
      <c r="B17" s="42"/>
      <c r="C17" s="56">
        <v>45134268.25</v>
      </c>
      <c r="D17" s="49"/>
      <c r="E17" s="75"/>
      <c r="F17" s="75"/>
      <c r="G17" s="75"/>
    </row>
    <row r="18" spans="1:7" ht="18.75" x14ac:dyDescent="0.3">
      <c r="A18" s="74" t="s">
        <v>92</v>
      </c>
      <c r="B18" s="44"/>
      <c r="C18" s="59">
        <v>45134268.25</v>
      </c>
      <c r="D18" s="53"/>
      <c r="E18" s="75" t="s">
        <v>0</v>
      </c>
      <c r="F18" s="75"/>
    </row>
    <row r="19" spans="1:7" ht="13.5" customHeight="1" x14ac:dyDescent="0.3">
      <c r="A19" s="74"/>
      <c r="B19" s="41"/>
      <c r="C19" s="56"/>
      <c r="D19" s="49"/>
    </row>
    <row r="20" spans="1:7" ht="7.5" customHeight="1" x14ac:dyDescent="0.3">
      <c r="A20" s="74"/>
      <c r="B20" s="42"/>
      <c r="C20" s="56"/>
      <c r="D20" s="49"/>
    </row>
    <row r="21" spans="1:7" ht="19.5" thickBot="1" x14ac:dyDescent="0.35">
      <c r="A21" s="74" t="s">
        <v>93</v>
      </c>
      <c r="B21" s="42"/>
      <c r="C21" s="60">
        <v>78536923.976410955</v>
      </c>
      <c r="D21" s="53"/>
    </row>
    <row r="22" spans="1:7" ht="33" customHeight="1" thickTop="1" x14ac:dyDescent="0.3">
      <c r="A22" s="73" t="s">
        <v>75</v>
      </c>
      <c r="B22" s="45"/>
      <c r="C22" s="56"/>
      <c r="D22" s="49"/>
    </row>
    <row r="23" spans="1:7" ht="18.75" x14ac:dyDescent="0.3">
      <c r="A23" s="74" t="s">
        <v>116</v>
      </c>
      <c r="B23" s="45"/>
      <c r="C23" s="56"/>
      <c r="D23" s="49"/>
    </row>
    <row r="24" spans="1:7" ht="18.75" x14ac:dyDescent="0.3">
      <c r="A24" s="41" t="s">
        <v>107</v>
      </c>
      <c r="B24" s="44"/>
      <c r="C24" s="57">
        <v>41946093.600000001</v>
      </c>
      <c r="D24" s="52"/>
    </row>
    <row r="25" spans="1:7" ht="18.75" x14ac:dyDescent="0.3">
      <c r="A25" s="74" t="s">
        <v>84</v>
      </c>
      <c r="B25" s="44"/>
      <c r="C25" s="59">
        <v>41946093.600000001</v>
      </c>
      <c r="D25" s="53"/>
    </row>
    <row r="26" spans="1:7" ht="14.25" customHeight="1" x14ac:dyDescent="0.3">
      <c r="A26" s="74" t="s">
        <v>0</v>
      </c>
      <c r="B26" s="44"/>
      <c r="C26" s="56"/>
      <c r="D26" s="49"/>
    </row>
    <row r="27" spans="1:7" ht="14.25" customHeight="1" x14ac:dyDescent="0.3">
      <c r="A27" s="74" t="s">
        <v>85</v>
      </c>
      <c r="B27" s="44"/>
      <c r="C27" s="56"/>
      <c r="D27" s="49"/>
    </row>
    <row r="28" spans="1:7" ht="14.25" customHeight="1" x14ac:dyDescent="0.3">
      <c r="A28" s="74"/>
      <c r="B28" s="44"/>
      <c r="C28" s="56"/>
      <c r="D28" s="49"/>
    </row>
    <row r="29" spans="1:7" ht="14.25" customHeight="1" x14ac:dyDescent="0.3">
      <c r="A29" s="74" t="s">
        <v>86</v>
      </c>
      <c r="B29" s="44"/>
      <c r="C29" s="59">
        <v>41946093.600000001</v>
      </c>
      <c r="D29" s="53"/>
    </row>
    <row r="30" spans="1:7" ht="18.75" x14ac:dyDescent="0.3">
      <c r="A30" s="74"/>
      <c r="B30" s="42"/>
      <c r="C30" s="56"/>
      <c r="D30" s="49"/>
    </row>
    <row r="31" spans="1:7" ht="18.75" x14ac:dyDescent="0.3">
      <c r="A31" s="73" t="s">
        <v>76</v>
      </c>
      <c r="B31" s="42"/>
      <c r="C31" s="56"/>
      <c r="D31" s="49"/>
    </row>
    <row r="32" spans="1:7" ht="18.75" x14ac:dyDescent="0.3">
      <c r="A32" s="41" t="s">
        <v>87</v>
      </c>
      <c r="B32" s="44"/>
      <c r="C32" s="57">
        <v>36590830.376410954</v>
      </c>
      <c r="D32" s="53"/>
      <c r="E32" s="75"/>
    </row>
    <row r="33" spans="1:6" ht="19.5" thickBot="1" x14ac:dyDescent="0.35">
      <c r="A33" s="74" t="s">
        <v>95</v>
      </c>
      <c r="B33" s="44"/>
      <c r="C33" s="60">
        <v>78536923.976410955</v>
      </c>
      <c r="D33" s="53"/>
      <c r="E33" s="51"/>
      <c r="F33" s="75"/>
    </row>
    <row r="34" spans="1:6" ht="19.5" thickTop="1" x14ac:dyDescent="0.3">
      <c r="A34" s="74"/>
      <c r="B34" s="44"/>
      <c r="C34" s="61"/>
      <c r="D34" s="50"/>
      <c r="E34" s="75"/>
      <c r="F34" s="75"/>
    </row>
    <row r="35" spans="1:6" s="54" customFormat="1" ht="18.75" x14ac:dyDescent="0.3">
      <c r="A35" s="41"/>
      <c r="B35" s="42"/>
      <c r="C35" s="62"/>
      <c r="D35" s="42"/>
    </row>
    <row r="36" spans="1:6" s="54" customFormat="1" ht="18.75" x14ac:dyDescent="0.3">
      <c r="A36" s="41"/>
      <c r="B36" s="42"/>
      <c r="C36" s="62"/>
      <c r="D36" s="42"/>
    </row>
    <row r="37" spans="1:6" s="54" customFormat="1" ht="15.75" customHeight="1" x14ac:dyDescent="0.3">
      <c r="A37" s="76"/>
      <c r="B37" s="41"/>
      <c r="C37" s="62" t="s">
        <v>0</v>
      </c>
      <c r="D37" s="42"/>
    </row>
    <row r="38" spans="1:6" s="54" customFormat="1" ht="23.25" customHeight="1" x14ac:dyDescent="0.3">
      <c r="A38" s="80" t="s">
        <v>88</v>
      </c>
      <c r="B38" s="80"/>
      <c r="C38" s="80"/>
      <c r="D38" s="47"/>
    </row>
    <row r="39" spans="1:6" s="54" customFormat="1" ht="18.75" x14ac:dyDescent="0.3">
      <c r="A39" s="82" t="s">
        <v>114</v>
      </c>
      <c r="B39" s="82"/>
      <c r="C39" s="82"/>
      <c r="D39" s="41"/>
    </row>
    <row r="40" spans="1:6" s="54" customFormat="1" ht="15" customHeight="1" x14ac:dyDescent="0.3">
      <c r="A40" s="82" t="s">
        <v>115</v>
      </c>
      <c r="B40" s="82"/>
      <c r="C40" s="82"/>
      <c r="D40" s="41"/>
    </row>
    <row r="41" spans="1:6" s="54" customFormat="1" ht="15" customHeight="1" x14ac:dyDescent="0.3">
      <c r="A41" s="41"/>
      <c r="B41" s="41"/>
      <c r="C41" s="62"/>
      <c r="D41" s="41"/>
    </row>
    <row r="42" spans="1:6" s="54" customFormat="1" ht="15" customHeight="1" x14ac:dyDescent="0.3">
      <c r="A42" s="41"/>
      <c r="B42" s="41"/>
      <c r="C42" s="62"/>
      <c r="D42" s="41"/>
    </row>
    <row r="43" spans="1:6" s="54" customFormat="1" ht="9.75" customHeight="1" x14ac:dyDescent="0.3">
      <c r="A43" s="41"/>
      <c r="B43" s="41"/>
      <c r="C43" s="62"/>
      <c r="D43" s="41"/>
    </row>
    <row r="44" spans="1:6" s="54" customFormat="1" ht="9.75" customHeight="1" x14ac:dyDescent="0.3">
      <c r="A44" s="41"/>
      <c r="B44" s="41"/>
      <c r="C44" s="62"/>
      <c r="D44" s="41"/>
    </row>
    <row r="45" spans="1:6" s="54" customFormat="1" ht="18.75" x14ac:dyDescent="0.3">
      <c r="A45" s="80"/>
      <c r="B45" s="80"/>
      <c r="C45" s="80"/>
      <c r="D45" s="47"/>
      <c r="E45" s="77"/>
    </row>
    <row r="46" spans="1:6" s="54" customFormat="1" ht="18.75" customHeight="1" x14ac:dyDescent="0.3">
      <c r="A46" s="81"/>
      <c r="B46" s="81"/>
      <c r="C46" s="81"/>
      <c r="D46" s="46"/>
    </row>
    <row r="47" spans="1:6" s="54" customFormat="1" ht="15" customHeight="1" x14ac:dyDescent="0.3">
      <c r="A47" s="81"/>
      <c r="B47" s="81"/>
      <c r="C47" s="81"/>
      <c r="D47" s="46"/>
    </row>
  </sheetData>
  <mergeCells count="11">
    <mergeCell ref="A47:C47"/>
    <mergeCell ref="A1:C1"/>
    <mergeCell ref="A2:C2"/>
    <mergeCell ref="A5:C5"/>
    <mergeCell ref="A6:C6"/>
    <mergeCell ref="A7:C7"/>
    <mergeCell ref="A38:C38"/>
    <mergeCell ref="A39:C39"/>
    <mergeCell ref="A45:C45"/>
    <mergeCell ref="A46:C46"/>
    <mergeCell ref="A40:C40"/>
  </mergeCells>
  <pageMargins left="0.9055118110236221" right="0.39370078740157483" top="0.35433070866141736" bottom="0.74803149606299213" header="0.31496062992125984" footer="0.31496062992125984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K20"/>
  <sheetViews>
    <sheetView showGridLines="0" zoomScaleNormal="100" workbookViewId="0">
      <selection activeCell="E6" sqref="E6"/>
    </sheetView>
  </sheetViews>
  <sheetFormatPr baseColWidth="10" defaultColWidth="11.42578125" defaultRowHeight="15" x14ac:dyDescent="0.25"/>
  <cols>
    <col min="1" max="1" width="6.7109375" customWidth="1"/>
    <col min="2" max="2" width="12.28515625" customWidth="1"/>
    <col min="3" max="3" width="40" bestFit="1" customWidth="1"/>
    <col min="4" max="5" width="15.28515625" bestFit="1" customWidth="1"/>
    <col min="6" max="6" width="15.42578125" customWidth="1"/>
    <col min="7" max="7" width="15.28515625" bestFit="1" customWidth="1"/>
  </cols>
  <sheetData>
    <row r="1" spans="1:7" ht="76.5" customHeight="1" x14ac:dyDescent="0.25">
      <c r="A1" s="83"/>
      <c r="B1" s="83"/>
      <c r="C1" s="83"/>
      <c r="D1" s="83"/>
      <c r="E1" s="83"/>
    </row>
    <row r="2" spans="1:7" ht="15.75" x14ac:dyDescent="0.25">
      <c r="A2" s="95"/>
      <c r="B2" s="95"/>
      <c r="C2" s="95"/>
      <c r="D2" s="95"/>
      <c r="E2" s="95"/>
      <c r="F2" s="95"/>
    </row>
    <row r="3" spans="1:7" ht="12" customHeight="1" x14ac:dyDescent="0.25">
      <c r="A3" s="95"/>
      <c r="B3" s="95"/>
      <c r="C3" s="95"/>
      <c r="D3" s="95"/>
      <c r="E3" s="95"/>
      <c r="F3" s="95"/>
    </row>
    <row r="4" spans="1:7" ht="15.75" x14ac:dyDescent="0.25">
      <c r="A4" s="94" t="s">
        <v>2</v>
      </c>
      <c r="B4" s="94"/>
      <c r="C4" s="94"/>
      <c r="D4" s="94"/>
      <c r="E4" s="94"/>
      <c r="F4" s="94"/>
    </row>
    <row r="5" spans="1:7" x14ac:dyDescent="0.25">
      <c r="A5" s="96" t="s">
        <v>82</v>
      </c>
      <c r="B5" s="96"/>
      <c r="C5" s="96"/>
      <c r="D5" s="96"/>
      <c r="E5" s="96"/>
      <c r="F5" s="96"/>
    </row>
    <row r="6" spans="1:7" ht="8.25" customHeight="1" x14ac:dyDescent="0.25">
      <c r="A6" s="13"/>
      <c r="B6" s="13"/>
      <c r="C6" s="13"/>
      <c r="D6" s="13"/>
      <c r="E6" s="13"/>
      <c r="F6" s="10"/>
    </row>
    <row r="7" spans="1:7" ht="11.25" customHeight="1" x14ac:dyDescent="0.25">
      <c r="A7" s="97" t="s">
        <v>80</v>
      </c>
      <c r="B7" s="97"/>
      <c r="C7" s="97"/>
      <c r="D7" s="97"/>
      <c r="E7" s="97"/>
      <c r="F7" s="97"/>
    </row>
    <row r="8" spans="1:7" ht="6.75" customHeight="1" x14ac:dyDescent="0.25">
      <c r="A8" s="13"/>
      <c r="B8" s="13"/>
      <c r="C8" s="13"/>
      <c r="D8" s="13"/>
      <c r="E8" s="13"/>
      <c r="F8" s="13"/>
    </row>
    <row r="9" spans="1:7" ht="11.25" customHeight="1" thickBot="1" x14ac:dyDescent="0.3">
      <c r="A9" s="13"/>
      <c r="B9" s="13"/>
      <c r="C9" s="13"/>
      <c r="D9" s="13"/>
      <c r="E9" s="13"/>
      <c r="F9" s="13"/>
    </row>
    <row r="10" spans="1:7" ht="15.75" thickBot="1" x14ac:dyDescent="0.3">
      <c r="A10" s="85" t="s">
        <v>3</v>
      </c>
      <c r="B10" s="85" t="s">
        <v>4</v>
      </c>
      <c r="C10" s="87" t="s">
        <v>5</v>
      </c>
      <c r="D10" s="99" t="s">
        <v>77</v>
      </c>
      <c r="E10" s="100"/>
      <c r="F10" s="92" t="s">
        <v>6</v>
      </c>
    </row>
    <row r="11" spans="1:7" ht="15.75" thickBot="1" x14ac:dyDescent="0.3">
      <c r="A11" s="98"/>
      <c r="B11" s="86"/>
      <c r="C11" s="88"/>
      <c r="D11" s="36" t="s">
        <v>78</v>
      </c>
      <c r="E11" s="36" t="s">
        <v>79</v>
      </c>
      <c r="F11" s="93"/>
    </row>
    <row r="12" spans="1:7" ht="16.5" thickTop="1" thickBot="1" x14ac:dyDescent="0.3">
      <c r="A12" s="4"/>
      <c r="B12" s="5"/>
      <c r="C12" s="6"/>
      <c r="D12" s="31"/>
      <c r="E12" s="31">
        <v>0</v>
      </c>
      <c r="F12" s="32">
        <v>0</v>
      </c>
    </row>
    <row r="13" spans="1:7" ht="16.5" thickBot="1" x14ac:dyDescent="0.3">
      <c r="A13" s="89" t="s">
        <v>7</v>
      </c>
      <c r="B13" s="90"/>
      <c r="C13" s="91"/>
      <c r="D13" s="33">
        <f>SUM(D12:D12)</f>
        <v>0</v>
      </c>
      <c r="E13" s="39">
        <f>SUM(E12:E12)</f>
        <v>0</v>
      </c>
      <c r="F13" s="40">
        <f t="shared" ref="F13" si="0">SUM(E13-D13)</f>
        <v>0</v>
      </c>
      <c r="G13" s="38"/>
    </row>
    <row r="14" spans="1:7" x14ac:dyDescent="0.25">
      <c r="A14" s="3"/>
      <c r="B14" s="3"/>
      <c r="E14" s="2"/>
    </row>
    <row r="15" spans="1:7" x14ac:dyDescent="0.25">
      <c r="A15" s="3"/>
      <c r="B15" s="3"/>
      <c r="D15" s="2" t="s">
        <v>0</v>
      </c>
      <c r="E15" s="2" t="s">
        <v>0</v>
      </c>
    </row>
    <row r="16" spans="1:7" ht="15.75" x14ac:dyDescent="0.25">
      <c r="C16" s="8"/>
      <c r="D16" s="35"/>
      <c r="E16" s="9"/>
    </row>
    <row r="17" spans="1:11" ht="15.75" x14ac:dyDescent="0.25">
      <c r="C17" s="8"/>
      <c r="D17" s="35" t="s">
        <v>0</v>
      </c>
      <c r="E17" s="9"/>
      <c r="H17" s="2" t="s">
        <v>0</v>
      </c>
    </row>
    <row r="18" spans="1:11" ht="15.75" customHeight="1" x14ac:dyDescent="0.25">
      <c r="A18" s="1" t="s">
        <v>8</v>
      </c>
      <c r="C18" s="34"/>
      <c r="D18" s="84" t="s">
        <v>9</v>
      </c>
      <c r="E18" s="84"/>
      <c r="F18" s="84"/>
      <c r="G18" s="37"/>
      <c r="H18" s="2"/>
    </row>
    <row r="19" spans="1:11" ht="15.75" x14ac:dyDescent="0.25">
      <c r="C19" s="8"/>
      <c r="D19" s="8"/>
      <c r="E19" s="9"/>
      <c r="H19" s="2"/>
    </row>
    <row r="20" spans="1:11" x14ac:dyDescent="0.25">
      <c r="K20" t="s">
        <v>81</v>
      </c>
    </row>
  </sheetData>
  <mergeCells count="13">
    <mergeCell ref="A1:E1"/>
    <mergeCell ref="D18:F18"/>
    <mergeCell ref="B10:B11"/>
    <mergeCell ref="C10:C11"/>
    <mergeCell ref="A13:C13"/>
    <mergeCell ref="F10:F11"/>
    <mergeCell ref="A4:F4"/>
    <mergeCell ref="A3:F3"/>
    <mergeCell ref="A2:F2"/>
    <mergeCell ref="A5:F5"/>
    <mergeCell ref="A7:F7"/>
    <mergeCell ref="A10:A11"/>
    <mergeCell ref="D10:E10"/>
  </mergeCells>
  <pageMargins left="0.74803149606299213" right="0.39370078740157483" top="0.74803149606299213" bottom="1.3385826771653544" header="0.31496062992125984" footer="0.70866141732283472"/>
  <pageSetup paperSize="9" scale="86" orientation="portrait" horizontalDpi="300" verticalDpi="300" r:id="rId1"/>
  <headerFooter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C54"/>
  <sheetViews>
    <sheetView showGridLines="0" zoomScaleNormal="100" workbookViewId="0">
      <selection activeCell="D1" sqref="D1"/>
    </sheetView>
  </sheetViews>
  <sheetFormatPr baseColWidth="10" defaultColWidth="11.42578125" defaultRowHeight="15" x14ac:dyDescent="0.25"/>
  <cols>
    <col min="1" max="1" width="55.140625" style="12" customWidth="1"/>
    <col min="2" max="2" width="26.42578125" style="12" customWidth="1"/>
    <col min="3" max="3" width="16.42578125" style="12" customWidth="1"/>
    <col min="4" max="4" width="15.5703125" style="12" customWidth="1"/>
    <col min="5" max="5" width="36.7109375" style="12" customWidth="1"/>
    <col min="6" max="6" width="15.140625" style="12" bestFit="1" customWidth="1"/>
    <col min="7" max="7" width="9.140625" style="12" customWidth="1"/>
    <col min="8" max="8" width="24.140625" style="12" customWidth="1"/>
    <col min="9" max="16384" width="11.42578125" style="12"/>
  </cols>
  <sheetData>
    <row r="1" spans="1:3" x14ac:dyDescent="0.25">
      <c r="A1" s="79"/>
      <c r="B1" s="79"/>
      <c r="C1" s="79"/>
    </row>
    <row r="2" spans="1:3" x14ac:dyDescent="0.25">
      <c r="A2" s="79"/>
      <c r="B2" s="79"/>
      <c r="C2" s="79"/>
    </row>
    <row r="3" spans="1:3" x14ac:dyDescent="0.25">
      <c r="A3" s="11"/>
      <c r="B3" s="11"/>
      <c r="C3" s="55"/>
    </row>
    <row r="4" spans="1:3" x14ac:dyDescent="0.25">
      <c r="A4" s="11"/>
      <c r="B4" s="11"/>
      <c r="C4" s="55"/>
    </row>
    <row r="5" spans="1:3" x14ac:dyDescent="0.25">
      <c r="A5" s="11"/>
      <c r="B5" s="11"/>
      <c r="C5" s="55"/>
    </row>
    <row r="6" spans="1:3" ht="18.75" x14ac:dyDescent="0.3">
      <c r="A6" s="80" t="s">
        <v>121</v>
      </c>
      <c r="B6" s="80"/>
      <c r="C6" s="80"/>
    </row>
    <row r="7" spans="1:3" ht="18.75" x14ac:dyDescent="0.3">
      <c r="A7" s="80" t="s">
        <v>113</v>
      </c>
      <c r="B7" s="80"/>
      <c r="C7" s="80"/>
    </row>
    <row r="8" spans="1:3" ht="18.75" x14ac:dyDescent="0.3">
      <c r="A8" s="80" t="s">
        <v>83</v>
      </c>
      <c r="B8" s="80"/>
      <c r="C8" s="80"/>
    </row>
    <row r="11" spans="1:3" x14ac:dyDescent="0.25">
      <c r="A11" s="34" t="s">
        <v>108</v>
      </c>
    </row>
    <row r="12" spans="1:3" ht="33" customHeight="1" x14ac:dyDescent="0.25">
      <c r="A12" s="78" t="s">
        <v>122</v>
      </c>
      <c r="B12" s="78"/>
    </row>
    <row r="14" spans="1:3" x14ac:dyDescent="0.25">
      <c r="A14" s="64" t="s">
        <v>96</v>
      </c>
      <c r="B14" s="65" t="s">
        <v>97</v>
      </c>
    </row>
    <row r="15" spans="1:3" x14ac:dyDescent="0.25">
      <c r="A15" s="12" t="s">
        <v>124</v>
      </c>
      <c r="B15" s="66">
        <v>15377099.140000001</v>
      </c>
    </row>
    <row r="16" spans="1:3" ht="15.75" thickBot="1" x14ac:dyDescent="0.3">
      <c r="A16" s="64" t="s">
        <v>10</v>
      </c>
      <c r="B16" s="68">
        <v>15377099.140000001</v>
      </c>
    </row>
    <row r="17" spans="1:2" ht="15.75" thickTop="1" x14ac:dyDescent="0.25"/>
    <row r="19" spans="1:2" x14ac:dyDescent="0.25">
      <c r="A19" s="34" t="s">
        <v>109</v>
      </c>
    </row>
    <row r="20" spans="1:2" ht="101.45" customHeight="1" x14ac:dyDescent="0.25">
      <c r="A20" s="78" t="s">
        <v>120</v>
      </c>
      <c r="B20" s="78"/>
    </row>
    <row r="22" spans="1:2" x14ac:dyDescent="0.25">
      <c r="A22" s="64" t="s">
        <v>96</v>
      </c>
      <c r="B22" s="65" t="s">
        <v>97</v>
      </c>
    </row>
    <row r="23" spans="1:2" x14ac:dyDescent="0.25">
      <c r="A23" s="12" t="s">
        <v>98</v>
      </c>
      <c r="B23" s="69">
        <v>0</v>
      </c>
    </row>
    <row r="24" spans="1:2" ht="15.75" thickBot="1" x14ac:dyDescent="0.3">
      <c r="A24" s="64" t="s">
        <v>10</v>
      </c>
      <c r="B24" s="70">
        <v>0</v>
      </c>
    </row>
    <row r="25" spans="1:2" ht="15.75" thickTop="1" x14ac:dyDescent="0.25"/>
    <row r="28" spans="1:2" x14ac:dyDescent="0.25">
      <c r="A28" s="34" t="s">
        <v>110</v>
      </c>
    </row>
    <row r="29" spans="1:2" ht="33" customHeight="1" x14ac:dyDescent="0.25">
      <c r="A29" s="78" t="s">
        <v>117</v>
      </c>
      <c r="B29" s="78"/>
    </row>
    <row r="31" spans="1:2" x14ac:dyDescent="0.25">
      <c r="A31" s="64" t="s">
        <v>96</v>
      </c>
      <c r="B31" s="65" t="s">
        <v>97</v>
      </c>
    </row>
    <row r="32" spans="1:2" x14ac:dyDescent="0.25">
      <c r="A32" s="12" t="s">
        <v>99</v>
      </c>
      <c r="B32" s="66">
        <v>16848124.140821919</v>
      </c>
    </row>
    <row r="33" spans="1:2" x14ac:dyDescent="0.25">
      <c r="A33" s="12" t="s">
        <v>100</v>
      </c>
      <c r="B33" s="67">
        <v>1177432.4455890411</v>
      </c>
    </row>
    <row r="34" spans="1:2" ht="15.75" thickBot="1" x14ac:dyDescent="0.3">
      <c r="A34" s="64" t="s">
        <v>10</v>
      </c>
      <c r="B34" s="68">
        <v>18025556.586410958</v>
      </c>
    </row>
    <row r="35" spans="1:2" ht="15.75" thickTop="1" x14ac:dyDescent="0.25"/>
    <row r="38" spans="1:2" x14ac:dyDescent="0.25">
      <c r="A38" s="34" t="s">
        <v>111</v>
      </c>
    </row>
    <row r="39" spans="1:2" ht="33" customHeight="1" x14ac:dyDescent="0.25">
      <c r="A39" s="78" t="s">
        <v>118</v>
      </c>
      <c r="B39" s="78"/>
    </row>
    <row r="41" spans="1:2" x14ac:dyDescent="0.25">
      <c r="A41" s="64" t="s">
        <v>96</v>
      </c>
      <c r="B41" s="65" t="s">
        <v>97</v>
      </c>
    </row>
    <row r="42" spans="1:2" x14ac:dyDescent="0.25">
      <c r="A42" s="12" t="s">
        <v>101</v>
      </c>
      <c r="B42" s="66">
        <v>61493697.490000002</v>
      </c>
    </row>
    <row r="43" spans="1:2" x14ac:dyDescent="0.25">
      <c r="A43" s="12" t="s">
        <v>102</v>
      </c>
      <c r="B43" s="66">
        <v>16359429.24</v>
      </c>
    </row>
    <row r="44" spans="1:2" ht="15.75" thickBot="1" x14ac:dyDescent="0.3">
      <c r="A44" s="64" t="s">
        <v>10</v>
      </c>
      <c r="B44" s="68">
        <v>45134268.25</v>
      </c>
    </row>
    <row r="45" spans="1:2" ht="15.75" thickTop="1" x14ac:dyDescent="0.25"/>
    <row r="48" spans="1:2" x14ac:dyDescent="0.25">
      <c r="A48" s="34" t="s">
        <v>112</v>
      </c>
    </row>
    <row r="49" spans="1:2" ht="33" customHeight="1" x14ac:dyDescent="0.25">
      <c r="A49" s="78" t="s">
        <v>119</v>
      </c>
      <c r="B49" s="78"/>
    </row>
    <row r="51" spans="1:2" x14ac:dyDescent="0.25">
      <c r="A51" s="64" t="s">
        <v>96</v>
      </c>
      <c r="B51" s="65" t="s">
        <v>97</v>
      </c>
    </row>
    <row r="52" spans="1:2" x14ac:dyDescent="0.25">
      <c r="A52" s="12" t="s">
        <v>123</v>
      </c>
      <c r="B52" s="66">
        <v>41946093.600000001</v>
      </c>
    </row>
    <row r="53" spans="1:2" ht="15.75" thickBot="1" x14ac:dyDescent="0.3">
      <c r="A53" s="64" t="s">
        <v>10</v>
      </c>
      <c r="B53" s="68">
        <v>41946093.600000001</v>
      </c>
    </row>
    <row r="54" spans="1:2" ht="15.75" thickTop="1" x14ac:dyDescent="0.25"/>
  </sheetData>
  <mergeCells count="10">
    <mergeCell ref="A1:C1"/>
    <mergeCell ref="A2:C2"/>
    <mergeCell ref="A6:C6"/>
    <mergeCell ref="A7:C7"/>
    <mergeCell ref="A8:C8"/>
    <mergeCell ref="A20:B20"/>
    <mergeCell ref="A29:B29"/>
    <mergeCell ref="A39:B39"/>
    <mergeCell ref="A49:B49"/>
    <mergeCell ref="A12:B12"/>
  </mergeCells>
  <pageMargins left="0.9055118110236221" right="0.31496062992125984" top="2.1259842519685042" bottom="0.74803149606299213" header="0.31496062992125984" footer="0.31496062992125984"/>
  <pageSetup paperSize="9" orientation="portrait" horizontalDpi="300" verticalDpi="300" r:id="rId1"/>
  <ignoredErrors>
    <ignoredError sqref="A54:B55 A14:B14 A24:B51 A23 A16:B22 B15 A53:B53 B5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Dynamics Worksheet 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>
    <tabColor rgb="FFFFFF00"/>
  </sheetPr>
  <dimension ref="A7:K37"/>
  <sheetViews>
    <sheetView showGridLines="0" topLeftCell="A16" workbookViewId="0">
      <selection activeCell="J8" sqref="J8"/>
    </sheetView>
  </sheetViews>
  <sheetFormatPr baseColWidth="10" defaultColWidth="11.42578125" defaultRowHeight="14.25" x14ac:dyDescent="0.2"/>
  <cols>
    <col min="1" max="1" width="7.7109375" style="15" bestFit="1" customWidth="1"/>
    <col min="2" max="2" width="48.42578125" style="15" customWidth="1"/>
    <col min="3" max="3" width="13.28515625" style="15" bestFit="1" customWidth="1"/>
    <col min="4" max="4" width="10.5703125" style="15" customWidth="1"/>
    <col min="5" max="7" width="11.42578125" style="15"/>
    <col min="8" max="8" width="13.140625" style="15" bestFit="1" customWidth="1"/>
    <col min="9" max="10" width="11.42578125" style="15"/>
    <col min="11" max="11" width="15.85546875" style="15" customWidth="1"/>
    <col min="12" max="16384" width="11.42578125" style="15"/>
  </cols>
  <sheetData>
    <row r="7" spans="1:11" x14ac:dyDescent="0.2">
      <c r="A7" s="105" t="s">
        <v>12</v>
      </c>
      <c r="B7" s="105"/>
      <c r="C7" s="105"/>
      <c r="D7" s="105"/>
      <c r="E7" s="105"/>
      <c r="F7" s="105"/>
      <c r="G7" s="105"/>
      <c r="H7" s="105"/>
      <c r="I7" s="105"/>
    </row>
    <row r="8" spans="1:11" x14ac:dyDescent="0.2">
      <c r="A8" s="106"/>
      <c r="B8" s="106"/>
      <c r="C8" s="106"/>
      <c r="D8" s="106"/>
      <c r="E8" s="106"/>
      <c r="F8" s="106"/>
      <c r="G8" s="106"/>
      <c r="H8" s="106"/>
      <c r="I8" s="106"/>
    </row>
    <row r="9" spans="1:11" x14ac:dyDescent="0.2">
      <c r="A9" s="105" t="s">
        <v>13</v>
      </c>
      <c r="B9" s="105"/>
      <c r="C9" s="105"/>
      <c r="D9" s="105"/>
      <c r="E9" s="105"/>
      <c r="F9" s="105"/>
      <c r="G9" s="105"/>
      <c r="H9" s="105"/>
      <c r="I9" s="105"/>
    </row>
    <row r="10" spans="1:11" x14ac:dyDescent="0.2">
      <c r="A10" s="105" t="s">
        <v>14</v>
      </c>
      <c r="B10" s="105"/>
      <c r="C10" s="105"/>
      <c r="D10" s="105"/>
      <c r="E10" s="105"/>
      <c r="F10" s="105"/>
      <c r="G10" s="105"/>
      <c r="H10" s="105"/>
      <c r="I10" s="105"/>
    </row>
    <row r="11" spans="1:11" x14ac:dyDescent="0.2">
      <c r="A11" s="103" t="s">
        <v>15</v>
      </c>
      <c r="B11" s="104"/>
      <c r="C11" s="104"/>
      <c r="D11" s="104"/>
      <c r="E11" s="104"/>
      <c r="F11" s="104"/>
      <c r="G11" s="104"/>
      <c r="H11" s="104"/>
      <c r="I11" s="104"/>
    </row>
    <row r="12" spans="1:11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11" x14ac:dyDescent="0.2">
      <c r="A13" s="101" t="s">
        <v>16</v>
      </c>
      <c r="B13" s="101" t="s">
        <v>17</v>
      </c>
      <c r="C13" s="101" t="s">
        <v>18</v>
      </c>
      <c r="D13" s="101" t="s">
        <v>19</v>
      </c>
      <c r="E13" s="102" t="s">
        <v>20</v>
      </c>
      <c r="F13" s="102" t="s">
        <v>21</v>
      </c>
      <c r="G13" s="102" t="s">
        <v>22</v>
      </c>
      <c r="H13" s="101" t="s">
        <v>23</v>
      </c>
      <c r="I13" s="101" t="s">
        <v>24</v>
      </c>
      <c r="J13" s="101" t="s">
        <v>11</v>
      </c>
      <c r="K13" s="101" t="s">
        <v>1</v>
      </c>
    </row>
    <row r="14" spans="1:11" x14ac:dyDescent="0.2">
      <c r="A14" s="101"/>
      <c r="B14" s="101"/>
      <c r="C14" s="101"/>
      <c r="D14" s="101"/>
      <c r="E14" s="102"/>
      <c r="F14" s="102"/>
      <c r="G14" s="102"/>
      <c r="H14" s="101"/>
      <c r="I14" s="101"/>
      <c r="J14" s="101"/>
      <c r="K14" s="101"/>
    </row>
    <row r="15" spans="1:11" ht="15" x14ac:dyDescent="0.25">
      <c r="A15" s="19">
        <v>1</v>
      </c>
      <c r="B15" s="26" t="s">
        <v>25</v>
      </c>
      <c r="C15" s="27">
        <v>9193</v>
      </c>
      <c r="D15" s="19"/>
      <c r="E15" s="28">
        <v>45597</v>
      </c>
      <c r="F15" s="28"/>
      <c r="G15" s="24">
        <v>72</v>
      </c>
      <c r="H15" s="19"/>
      <c r="I15" s="24">
        <f t="shared" ref="I15:I36" si="0">G15+H15</f>
        <v>72</v>
      </c>
      <c r="J15" s="21">
        <v>4700</v>
      </c>
      <c r="K15" s="21">
        <f>SUM(I15*J15)</f>
        <v>338400</v>
      </c>
    </row>
    <row r="16" spans="1:11" ht="15" x14ac:dyDescent="0.25">
      <c r="A16" s="19">
        <f>SUM(A15+1)</f>
        <v>2</v>
      </c>
      <c r="B16" s="26" t="s">
        <v>26</v>
      </c>
      <c r="C16" s="27">
        <v>8463</v>
      </c>
      <c r="D16" s="19"/>
      <c r="E16" s="28">
        <v>45809</v>
      </c>
      <c r="F16" s="28"/>
      <c r="G16" s="24">
        <v>11</v>
      </c>
      <c r="H16" s="19"/>
      <c r="I16" s="24">
        <f t="shared" si="0"/>
        <v>11</v>
      </c>
      <c r="J16" s="21">
        <v>1325</v>
      </c>
      <c r="K16" s="21">
        <f>SUM(I16*J16)</f>
        <v>14575</v>
      </c>
    </row>
    <row r="17" spans="1:11" ht="15" x14ac:dyDescent="0.25">
      <c r="A17" s="19">
        <f t="shared" ref="A17:A36" si="1">SUM(A16+1)</f>
        <v>3</v>
      </c>
      <c r="B17" s="17" t="s">
        <v>27</v>
      </c>
      <c r="C17" s="18" t="s">
        <v>28</v>
      </c>
      <c r="D17" s="17"/>
      <c r="E17" s="28">
        <v>45352</v>
      </c>
      <c r="F17" s="28"/>
      <c r="G17" s="20">
        <v>289</v>
      </c>
      <c r="H17" s="26"/>
      <c r="I17" s="24">
        <f t="shared" si="0"/>
        <v>289</v>
      </c>
      <c r="J17" s="21">
        <v>17250</v>
      </c>
      <c r="K17" s="21">
        <f t="shared" ref="K17:K36" si="2">SUM(I17*J17)</f>
        <v>4985250</v>
      </c>
    </row>
    <row r="18" spans="1:11" ht="15" x14ac:dyDescent="0.25">
      <c r="A18" s="19">
        <f t="shared" si="1"/>
        <v>4</v>
      </c>
      <c r="B18" s="17" t="s">
        <v>29</v>
      </c>
      <c r="C18" s="18">
        <v>117588</v>
      </c>
      <c r="D18" s="17"/>
      <c r="E18" s="28">
        <v>45536</v>
      </c>
      <c r="F18" s="28"/>
      <c r="G18" s="20">
        <v>640</v>
      </c>
      <c r="H18" s="26"/>
      <c r="I18" s="24">
        <f t="shared" si="0"/>
        <v>640</v>
      </c>
      <c r="J18" s="21">
        <v>49090</v>
      </c>
      <c r="K18" s="21">
        <f t="shared" si="2"/>
        <v>31417600</v>
      </c>
    </row>
    <row r="19" spans="1:11" ht="15" x14ac:dyDescent="0.25">
      <c r="A19" s="19">
        <f t="shared" si="1"/>
        <v>5</v>
      </c>
      <c r="B19" s="17" t="s">
        <v>30</v>
      </c>
      <c r="C19" s="18" t="s">
        <v>31</v>
      </c>
      <c r="D19" s="17" t="s">
        <v>32</v>
      </c>
      <c r="E19" s="28">
        <v>45231</v>
      </c>
      <c r="F19" s="28">
        <v>45444</v>
      </c>
      <c r="G19" s="20">
        <v>75</v>
      </c>
      <c r="H19" s="26">
        <v>75</v>
      </c>
      <c r="I19" s="22">
        <f t="shared" si="0"/>
        <v>150</v>
      </c>
      <c r="J19" s="30">
        <v>18590</v>
      </c>
      <c r="K19" s="30">
        <f t="shared" si="2"/>
        <v>2788500</v>
      </c>
    </row>
    <row r="20" spans="1:11" ht="15" x14ac:dyDescent="0.25">
      <c r="A20" s="19">
        <f t="shared" si="1"/>
        <v>6</v>
      </c>
      <c r="B20" s="17" t="s">
        <v>33</v>
      </c>
      <c r="C20" s="18" t="s">
        <v>34</v>
      </c>
      <c r="D20" s="17"/>
      <c r="E20" s="28">
        <v>45839</v>
      </c>
      <c r="F20" s="28"/>
      <c r="G20" s="20">
        <v>176</v>
      </c>
      <c r="H20" s="26"/>
      <c r="I20" s="24">
        <f t="shared" si="0"/>
        <v>176</v>
      </c>
      <c r="J20" s="21">
        <v>11148.33</v>
      </c>
      <c r="K20" s="21">
        <f t="shared" si="2"/>
        <v>1962106.08</v>
      </c>
    </row>
    <row r="21" spans="1:11" ht="15" x14ac:dyDescent="0.25">
      <c r="A21" s="19">
        <f t="shared" si="1"/>
        <v>7</v>
      </c>
      <c r="B21" s="17" t="s">
        <v>35</v>
      </c>
      <c r="C21" s="18" t="s">
        <v>36</v>
      </c>
      <c r="D21" s="17"/>
      <c r="E21" s="28">
        <v>45444</v>
      </c>
      <c r="F21" s="28"/>
      <c r="G21" s="20">
        <v>21</v>
      </c>
      <c r="H21" s="26"/>
      <c r="I21" s="22">
        <f t="shared" si="0"/>
        <v>21</v>
      </c>
      <c r="J21" s="30">
        <v>264435</v>
      </c>
      <c r="K21" s="30">
        <f t="shared" si="2"/>
        <v>5553135</v>
      </c>
    </row>
    <row r="22" spans="1:11" ht="15" x14ac:dyDescent="0.25">
      <c r="A22" s="19">
        <f t="shared" si="1"/>
        <v>8</v>
      </c>
      <c r="B22" s="17" t="s">
        <v>37</v>
      </c>
      <c r="C22" s="18" t="s">
        <v>38</v>
      </c>
      <c r="D22" s="17"/>
      <c r="E22" s="28">
        <v>45748</v>
      </c>
      <c r="F22" s="28"/>
      <c r="G22" s="20">
        <v>43</v>
      </c>
      <c r="H22" s="26"/>
      <c r="I22" s="24">
        <f t="shared" si="0"/>
        <v>43</v>
      </c>
      <c r="J22" s="21">
        <v>4100</v>
      </c>
      <c r="K22" s="21">
        <f t="shared" si="2"/>
        <v>176300</v>
      </c>
    </row>
    <row r="23" spans="1:11" ht="15" x14ac:dyDescent="0.25">
      <c r="A23" s="19">
        <f t="shared" si="1"/>
        <v>9</v>
      </c>
      <c r="B23" s="17" t="s">
        <v>39</v>
      </c>
      <c r="C23" s="18" t="s">
        <v>40</v>
      </c>
      <c r="D23" s="17" t="s">
        <v>41</v>
      </c>
      <c r="E23" s="28">
        <v>45748</v>
      </c>
      <c r="F23" s="28">
        <v>45778</v>
      </c>
      <c r="G23" s="20">
        <v>1</v>
      </c>
      <c r="H23" s="26">
        <v>50</v>
      </c>
      <c r="I23" s="24">
        <f t="shared" si="0"/>
        <v>51</v>
      </c>
      <c r="J23" s="21">
        <v>16095</v>
      </c>
      <c r="K23" s="21">
        <f t="shared" si="2"/>
        <v>820845</v>
      </c>
    </row>
    <row r="24" spans="1:11" ht="15" x14ac:dyDescent="0.25">
      <c r="A24" s="19">
        <f t="shared" si="1"/>
        <v>10</v>
      </c>
      <c r="B24" s="17" t="s">
        <v>42</v>
      </c>
      <c r="C24" s="17" t="s">
        <v>43</v>
      </c>
      <c r="D24" s="17"/>
      <c r="E24" s="28">
        <v>45352</v>
      </c>
      <c r="F24" s="28"/>
      <c r="G24" s="20">
        <v>38</v>
      </c>
      <c r="H24" s="26"/>
      <c r="I24" s="24">
        <f t="shared" si="0"/>
        <v>38</v>
      </c>
      <c r="J24" s="21">
        <v>54629</v>
      </c>
      <c r="K24" s="21">
        <f t="shared" si="2"/>
        <v>2075902</v>
      </c>
    </row>
    <row r="25" spans="1:11" ht="15" x14ac:dyDescent="0.25">
      <c r="A25" s="19">
        <f t="shared" si="1"/>
        <v>11</v>
      </c>
      <c r="B25" s="17" t="s">
        <v>44</v>
      </c>
      <c r="C25" s="18" t="s">
        <v>45</v>
      </c>
      <c r="D25" s="17" t="s">
        <v>46</v>
      </c>
      <c r="E25" s="28">
        <v>45200</v>
      </c>
      <c r="F25" s="28">
        <v>45231</v>
      </c>
      <c r="G25" s="20">
        <v>1</v>
      </c>
      <c r="H25" s="26">
        <v>15</v>
      </c>
      <c r="I25" s="24">
        <f t="shared" si="0"/>
        <v>16</v>
      </c>
      <c r="J25" s="21">
        <v>28620</v>
      </c>
      <c r="K25" s="21">
        <f t="shared" si="2"/>
        <v>457920</v>
      </c>
    </row>
    <row r="26" spans="1:11" ht="15" x14ac:dyDescent="0.25">
      <c r="A26" s="19">
        <f t="shared" si="1"/>
        <v>12</v>
      </c>
      <c r="B26" s="17" t="s">
        <v>47</v>
      </c>
      <c r="C26" s="18" t="s">
        <v>48</v>
      </c>
      <c r="D26" s="17"/>
      <c r="E26" s="28">
        <v>45352</v>
      </c>
      <c r="F26" s="28"/>
      <c r="G26" s="20">
        <v>4</v>
      </c>
      <c r="H26" s="26"/>
      <c r="I26" s="24">
        <f t="shared" si="0"/>
        <v>4</v>
      </c>
      <c r="J26" s="21">
        <v>14525</v>
      </c>
      <c r="K26" s="21">
        <f t="shared" si="2"/>
        <v>58100</v>
      </c>
    </row>
    <row r="27" spans="1:11" ht="15" x14ac:dyDescent="0.25">
      <c r="A27" s="19">
        <f t="shared" si="1"/>
        <v>13</v>
      </c>
      <c r="B27" s="7" t="s">
        <v>49</v>
      </c>
      <c r="C27" s="17" t="s">
        <v>50</v>
      </c>
      <c r="D27" s="17" t="s">
        <v>51</v>
      </c>
      <c r="E27" s="28">
        <v>45901</v>
      </c>
      <c r="F27" s="28">
        <v>45931</v>
      </c>
      <c r="G27" s="20">
        <v>40</v>
      </c>
      <c r="H27" s="26">
        <v>23</v>
      </c>
      <c r="I27" s="24">
        <f t="shared" si="0"/>
        <v>63</v>
      </c>
      <c r="J27" s="21">
        <v>86500</v>
      </c>
      <c r="K27" s="21">
        <f t="shared" si="2"/>
        <v>5449500</v>
      </c>
    </row>
    <row r="28" spans="1:11" ht="15" x14ac:dyDescent="0.25">
      <c r="A28" s="19">
        <f t="shared" si="1"/>
        <v>14</v>
      </c>
      <c r="B28" s="7" t="s">
        <v>52</v>
      </c>
      <c r="C28" s="18" t="s">
        <v>53</v>
      </c>
      <c r="D28" s="17" t="s">
        <v>54</v>
      </c>
      <c r="E28" s="28">
        <v>45323</v>
      </c>
      <c r="F28" s="28">
        <v>45323</v>
      </c>
      <c r="G28" s="20">
        <v>15</v>
      </c>
      <c r="H28" s="26">
        <v>6</v>
      </c>
      <c r="I28" s="24">
        <f t="shared" si="0"/>
        <v>21</v>
      </c>
      <c r="J28" s="21">
        <v>441000</v>
      </c>
      <c r="K28" s="21">
        <f t="shared" si="2"/>
        <v>9261000</v>
      </c>
    </row>
    <row r="29" spans="1:11" ht="15" x14ac:dyDescent="0.25">
      <c r="A29" s="19">
        <f t="shared" si="1"/>
        <v>15</v>
      </c>
      <c r="B29" s="7" t="s">
        <v>55</v>
      </c>
      <c r="C29" s="18" t="s">
        <v>56</v>
      </c>
      <c r="D29" s="17"/>
      <c r="E29" s="28">
        <v>45292</v>
      </c>
      <c r="F29" s="28"/>
      <c r="G29" s="20">
        <v>108</v>
      </c>
      <c r="H29" s="26"/>
      <c r="I29" s="24">
        <f t="shared" si="0"/>
        <v>108</v>
      </c>
      <c r="J29" s="21">
        <v>14525</v>
      </c>
      <c r="K29" s="21">
        <f t="shared" si="2"/>
        <v>1568700</v>
      </c>
    </row>
    <row r="30" spans="1:11" ht="15" x14ac:dyDescent="0.25">
      <c r="A30" s="19">
        <f t="shared" si="1"/>
        <v>16</v>
      </c>
      <c r="B30" s="17" t="s">
        <v>57</v>
      </c>
      <c r="C30" s="18" t="s">
        <v>58</v>
      </c>
      <c r="D30" s="17" t="s">
        <v>59</v>
      </c>
      <c r="E30" s="28">
        <v>45689</v>
      </c>
      <c r="F30" s="28">
        <v>45839</v>
      </c>
      <c r="G30" s="20">
        <v>43</v>
      </c>
      <c r="H30" s="26">
        <v>60</v>
      </c>
      <c r="I30" s="24">
        <f t="shared" si="0"/>
        <v>103</v>
      </c>
      <c r="J30" s="21">
        <v>14525</v>
      </c>
      <c r="K30" s="21">
        <f t="shared" si="2"/>
        <v>1496075</v>
      </c>
    </row>
    <row r="31" spans="1:11" ht="15" x14ac:dyDescent="0.25">
      <c r="A31" s="19">
        <f t="shared" si="1"/>
        <v>17</v>
      </c>
      <c r="B31" s="17" t="s">
        <v>60</v>
      </c>
      <c r="C31" s="18" t="s">
        <v>61</v>
      </c>
      <c r="D31" s="17"/>
      <c r="E31" s="28">
        <v>46631</v>
      </c>
      <c r="F31" s="28"/>
      <c r="G31" s="20">
        <v>78</v>
      </c>
      <c r="H31" s="26"/>
      <c r="I31" s="24">
        <f t="shared" si="0"/>
        <v>78</v>
      </c>
      <c r="J31" s="21">
        <v>22046.53</v>
      </c>
      <c r="K31" s="21">
        <f t="shared" si="2"/>
        <v>1719629.3399999999</v>
      </c>
    </row>
    <row r="32" spans="1:11" ht="15" x14ac:dyDescent="0.25">
      <c r="A32" s="19">
        <f t="shared" si="1"/>
        <v>18</v>
      </c>
      <c r="B32" s="17" t="s">
        <v>62</v>
      </c>
      <c r="C32" s="18" t="s">
        <v>63</v>
      </c>
      <c r="D32" s="17"/>
      <c r="E32" s="28">
        <v>45323</v>
      </c>
      <c r="F32" s="28"/>
      <c r="G32" s="20">
        <v>89</v>
      </c>
      <c r="H32" s="26"/>
      <c r="I32" s="24">
        <f t="shared" si="0"/>
        <v>89</v>
      </c>
      <c r="J32" s="21">
        <v>35096</v>
      </c>
      <c r="K32" s="21">
        <f t="shared" si="2"/>
        <v>3123544</v>
      </c>
    </row>
    <row r="33" spans="1:11" ht="15" x14ac:dyDescent="0.25">
      <c r="A33" s="19">
        <f t="shared" si="1"/>
        <v>19</v>
      </c>
      <c r="B33" s="17" t="s">
        <v>64</v>
      </c>
      <c r="C33" s="18" t="s">
        <v>65</v>
      </c>
      <c r="D33" s="17" t="s">
        <v>66</v>
      </c>
      <c r="E33" s="28">
        <v>45352</v>
      </c>
      <c r="F33" s="28">
        <v>45352</v>
      </c>
      <c r="G33" s="20">
        <v>1</v>
      </c>
      <c r="H33" s="26">
        <v>20</v>
      </c>
      <c r="I33" s="24">
        <f>G33+H33</f>
        <v>21</v>
      </c>
      <c r="J33" s="21">
        <v>154899</v>
      </c>
      <c r="K33" s="21">
        <f t="shared" si="2"/>
        <v>3252879</v>
      </c>
    </row>
    <row r="34" spans="1:11" ht="15" x14ac:dyDescent="0.25">
      <c r="A34" s="19">
        <f t="shared" si="1"/>
        <v>20</v>
      </c>
      <c r="B34" s="17" t="s">
        <v>67</v>
      </c>
      <c r="C34" s="18" t="s">
        <v>68</v>
      </c>
      <c r="D34" s="17" t="s">
        <v>69</v>
      </c>
      <c r="E34" s="28">
        <v>45413</v>
      </c>
      <c r="F34" s="28">
        <v>45200</v>
      </c>
      <c r="G34" s="20">
        <v>3</v>
      </c>
      <c r="H34" s="26">
        <v>20</v>
      </c>
      <c r="I34" s="24">
        <f>G34+H34</f>
        <v>23</v>
      </c>
      <c r="J34" s="21">
        <v>206240.54</v>
      </c>
      <c r="K34" s="21">
        <f t="shared" si="2"/>
        <v>4743532.42</v>
      </c>
    </row>
    <row r="35" spans="1:11" ht="15" x14ac:dyDescent="0.25">
      <c r="A35" s="19">
        <f t="shared" si="1"/>
        <v>21</v>
      </c>
      <c r="B35" s="17" t="s">
        <v>70</v>
      </c>
      <c r="C35" s="18" t="s">
        <v>71</v>
      </c>
      <c r="D35" s="17"/>
      <c r="E35" s="28">
        <v>45474</v>
      </c>
      <c r="F35" s="28"/>
      <c r="G35" s="20">
        <v>6</v>
      </c>
      <c r="H35" s="26"/>
      <c r="I35" s="24">
        <f t="shared" si="0"/>
        <v>6</v>
      </c>
      <c r="J35" s="21">
        <v>297903</v>
      </c>
      <c r="K35" s="21">
        <f t="shared" si="2"/>
        <v>1787418</v>
      </c>
    </row>
    <row r="36" spans="1:11" ht="15" x14ac:dyDescent="0.25">
      <c r="A36" s="19">
        <f t="shared" si="1"/>
        <v>22</v>
      </c>
      <c r="B36" s="17" t="s">
        <v>72</v>
      </c>
      <c r="C36" s="18" t="s">
        <v>73</v>
      </c>
      <c r="D36" s="17"/>
      <c r="E36" s="28">
        <v>45292</v>
      </c>
      <c r="F36" s="28"/>
      <c r="G36" s="20">
        <v>1</v>
      </c>
      <c r="H36" s="26"/>
      <c r="I36" s="24">
        <f t="shared" si="0"/>
        <v>1</v>
      </c>
      <c r="J36" s="21">
        <v>12794.3</v>
      </c>
      <c r="K36" s="21">
        <f t="shared" si="2"/>
        <v>12794.3</v>
      </c>
    </row>
    <row r="37" spans="1:11" ht="15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3"/>
      <c r="K37" s="16">
        <f>SUM(K15:K36)</f>
        <v>83063705.140000001</v>
      </c>
    </row>
  </sheetData>
  <mergeCells count="16">
    <mergeCell ref="A11:I11"/>
    <mergeCell ref="A7:I7"/>
    <mergeCell ref="A8:I8"/>
    <mergeCell ref="A9:I9"/>
    <mergeCell ref="A10:I10"/>
    <mergeCell ref="K13:K14"/>
    <mergeCell ref="F13:F14"/>
    <mergeCell ref="G13:G14"/>
    <mergeCell ref="H13:H14"/>
    <mergeCell ref="I13:I14"/>
    <mergeCell ref="J13:J14"/>
    <mergeCell ref="A13:A14"/>
    <mergeCell ref="B13:B14"/>
    <mergeCell ref="C13:C14"/>
    <mergeCell ref="D13:D14"/>
    <mergeCell ref="E13:E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rkbookXmlPart xmlns:i="http://www.w3.org/2001/XMLSchema-instance" xmlns="http://schemas.datacontract.org/2004/07/Microsoft.Dynamics.AX.Framework.OfficeAddin.XmlParts">
  <Connections/>
  <DataSources/>
  <Id>8e8e14c1-ae0e-4107-8bd6-ce304e928bdf</Id>
  <MetadataVersion>4</MetadataVersion>
  <Version xmlns:d2p1="http://schemas.datacontract.org/2004/07/System">
    <d2p1:_Build>164</d2p1:_Build>
    <d2p1:_Major>6</d2p1:_Major>
    <d2p1:_Minor>3</d2p1:_Minor>
    <d2p1:_Revision>0</d2p1:_Revision>
  </Version>
  <WorkbookOptions>
    <IsDesignLocked>false</IsDesignLocked>
    <RefreshAllDataOnOpen>false</RefreshAllDataOnOpen>
  </WorkbookOptions>
</WorkbookXmlPart>
</file>

<file path=customXml/item2.xml><?xml version="1.0" encoding="utf-8"?>
<Workbook xmlns="http://schemas.datacontract.org/2004/07/Microsoft.Dynamics.AX.Framework.OfficeAddin.Excel" xmlns:i="http://www.w3.org/2001/XMLSchema-instance" xmlns:z="http://schemas.microsoft.com/2003/10/Serialization/" z:Id="1" z:Type="Microsoft.Dynamics.AX.Framework.OfficeAddin.Excel.Workbook" z:Assembly="Microsoft.Dynamics.AX.Framework.OfficeAddin.Excel, Version=6.3.0.0, Culture=neutral, PublicKeyToken=31bf3856ad364e35">
  <CachedLookupTables xmlns:a="http://schemas.microsoft.com/2003/10/Serialization/Arrays" z:Id="2" z:Type="System.Collections.Generic.HashSet`1[[System.String, mscorlib, Version=4.0.0.0, Culture=neutral, PublicKeyToken=b77a5c561934e089]]" z:Assembly="System.Core, Version=4.0.0.0, Culture=neutral, PublicKeyToken=b77a5c561934e089">
    <Version xmlns="" z:Id="3" z:Type="System.Int32" z:Assembly="0">0</Version>
    <Comparer xmlns="" z:Id="4" z:Type="Microsoft.Dynamics.AX.Framework.OfficeAddin.Excel.CaseAndCultureInsensitiveStringEqualityComparer" z:Assembly="Microsoft.Dynamics.AX.Framework.OfficeAddin.Excel, Version=6.3.0.0, Culture=neutral, PublicKeyToken=31bf3856ad364e35"/>
    <Capacity xmlns="" z:Id="5" z:Type="System.Int32" z:Assembly="0">0</Capacity>
  </CachedLookupTables>
  <Connection z:Id="6" z:Type="Microsoft.Dynamics.AX.Framework.OfficeAddin.DynamicsAX.Connection" z:Assembly="Microsoft.Dynamics.AX.Framework.OfficeAddin.DynamicsAX, Version=6.3.0.0, Culture=neutral, PublicKeyToken=31bf3856ad364e35">
    <Id xmlns="http://schemas.datacontract.org/2004/07/Microsoft.Dynamics.AX.Framework.OfficeAddin.DynamicsAX">a4a43388-2383-4541-bb76-958ec131da61</Id>
    <company xmlns="http://schemas.datacontract.org/2004/07/Microsoft.Dynamics.AX.Framework.OfficeAddin.DynamicsAX" z:Id="7">MSP</company>
    <partitionKey xmlns="http://schemas.datacontract.org/2004/07/Microsoft.Dynamics.AX.Framework.OfficeAddin.DynamicsAX" z:Id="8"/>
    <serverName xmlns="http://schemas.datacontract.org/2004/07/Microsoft.Dynamics.AX.Framework.OfficeAddin.DynamicsAX" z:Id="9">MSP-AOS-001</serverName>
    <servicePortName xmlns="http://schemas.datacontract.org/2004/07/Microsoft.Dynamics.AX.Framework.OfficeAddin.DynamicsAX" z:Id="10">OBAPort</servicePortName>
    <wsdlPort xmlns="http://schemas.datacontract.org/2004/07/Microsoft.Dynamics.AX.Framework.OfficeAddin.DynamicsAX">8101</wsdlPort>
  </Connection>
  <DataSources xmlns:a="http://schemas.microsoft.com/2003/10/Serialization/Arrays" z:Id="11" z:Type="System.Collections.Generic.Dictionary`2[[System.Guid, mscorlib, Version=4.0.0.0, Culture=neutral, PublicKeyToken=b77a5c561934e089],[Microsoft.Dynamics.AX.Framework.OfficeAddin.Excel.ExcelDataSource, Microsoft.Dynamics.AX.Framework.OfficeAddin.Excel, Version=6.3.0.0, Culture=neutral, PublicKeyToken=31bf3856ad364e35]]" z:Assembly="0">
    <Version xmlns="" z:Id="12" z:Type="System.Int32" z:Assembly="0">0</Version>
    <Comparer xmlns="" z:Id="13" z:Type="System.Collections.Generic.GenericEqualityComparer`1[[System.Guid, mscorlib, Version=4.0.0.0, Culture=neutral, PublicKeyToken=b77a5c561934e089]]" z:Assembly="0"/>
    <HashSize xmlns="" z:Id="14" z:Type="System.Int32" z:Assembly="0">0</HashSize>
  </DataSources>
  <Id>8e8e14c1-ae0e-4107-8bd6-ce304e928bdf</Id>
  <IsDataPaneVisible>false</IsDataPaneVisible>
  <IsDesignMode>false</IsDesignMode>
  <IsUserSpecifiedDataSourcePublishOrder>false</IsUserSpecifiedDataSourcePublishOrder>
  <LegalEntity i:nil="true"/>
  <LookupContexts xmlns:a="http://schemas.microsoft.com/2003/10/Serialization/Arrays" z:Id="15" z:Type="System.Collections.Generic.Dictionary`2[[System.Guid, mscorlib, Version=4.0.0.0, Culture=neutral, PublicKeyToken=b77a5c561934e089],[Microsoft.Dynamics.AX.Framework.OfficeAddin.ILookupContext, Microsoft.Dynamics.AX.Framework.OfficeAddin, Version=6.3.0.0, Culture=neutral, PublicKeyToken=31bf3856ad364e35]]" z:Assembly="0">
    <Version xmlns="" z:Id="16" z:Type="System.Int32" z:Assembly="0">0</Version>
    <Comparer xmlns="" z:Ref="13" i:nil="true"/>
    <HashSize xmlns="" z:Id="17" z:Type="System.Int32" z:Assembly="0">0</HashSize>
  </LookupContexts>
  <LookupTableListObjects xmlns:a="http://schemas.microsoft.com/2003/10/Serialization/Arrays" z:Id="18" z:Type="System.Collections.Generic.Dictionary`2[[System.String, mscorlib, Version=4.0.0.0, Culture=neutral, PublicKeyToken=b77a5c561934e089],[Microsoft.Dynamics.AX.Framework.OfficeAddin.Excel.ListObject, Microsoft.Dynamics.AX.Framework.OfficeAddin.Excel, Version=6.3.0.0, Culture=neutral, PublicKeyToken=31bf3856ad364e35]]" z:Assembly="0">
    <Version xmlns="" z:Id="19" z:Type="System.Int32" z:Assembly="0">0</Version>
    <Comparer xmlns="" z:Id="20" z:Type="System.Collections.Generic.GenericEqualityComparer`1[[System.String, mscorlib, Version=4.0.0.0, Culture=neutral, PublicKeyToken=b77a5c561934e089]]" z:Assembly="0"/>
    <HashSize xmlns="" z:Id="21" z:Type="System.Int32" z:Assembly="0">0</HashSize>
  </LookupTableListObjects>
  <PublishingOptions z:Id="22">
    <ContinueOnError>true</ContinueOnError>
    <PublishMode>Interactive</PublishMode>
    <PublishPath i:nil="true"/>
  </PublishingOptions>
  <WorkbookOptions z:Id="23" z:Type="Microsoft.Dynamics.AX.Framework.OfficeAddin.Excel.WorkbookOptions" z:Assembly="Microsoft.Dynamics.AX.Framework.OfficeAddin.Excel, Version=6.3.0.0, Culture=neutral, PublicKeyToken=31bf3856ad364e35">
    <IsDesignLocked>false</IsDesignLocked>
    <LanguageId z:Id="24">ES-MX</LanguageId>
    <RefreshAllDataOnOpen>false</RefreshAllDataOnOpen>
    <RefreshLabelsOnOpen>true</RefreshLabelsOnOpen>
  </WorkbookOptions>
  <Worksheets xmlns:a="http://schemas.microsoft.com/2003/10/Serialization/Arrays" z:Id="25" z:Type="System.Collections.Generic.Dictionary`2[[System.Guid, mscorlib, Version=4.0.0.0, Culture=neutral, PublicKeyToken=b77a5c561934e089],[Microsoft.Dynamics.AX.Framework.OfficeAddin.Excel.Worksheet, Microsoft.Dynamics.AX.Framework.OfficeAddin.Excel, Version=6.3.0.0, Culture=neutral, PublicKeyToken=31bf3856ad364e35]]" z:Assembly="0">
    <Version xmlns="" z:Id="26" z:Type="System.Int32" z:Assembly="0">0</Version>
    <Comparer xmlns="" z:Id="27" z:Type="System.Collections.Generic.GenericEqualityComparer`1[[System.Guid, mscorlib, Version=4.0.0.0, Culture=neutral, PublicKeyToken=b77a5c561934e089]]" z:Assembly="0"/>
    <HashSize xmlns="" z:Id="28" z:Type="System.Int32" z:Assembly="0">0</HashSize>
  </Worksheets>
  <dataSourcePublishOrder xmlns:a="http://schemas.datacontract.org/2004/07/Microsoft.Dynamics.AX.Framework.OfficeAddin" i:nil="true"/>
  <publishingStatusRetrievalData z:Id="29">
    <ExcelDataSourcePublishLogs xmlns:a="http://schemas.microsoft.com/2003/10/Serialization/Arrays" z:Id="30" z:Type="System.Collections.Generic.Dictionary`2[[System.Guid, mscorlib, Version=4.0.0.0, Culture=neutral, PublicKeyToken=b77a5c561934e089],[Microsoft.Dynamics.AX.Framework.OfficeAddin.Excel.ExcelDataSourcePublishLog, Microsoft.Dynamics.AX.Framework.OfficeAddin.Excel, Version=6.3.0.0, Culture=neutral, PublicKeyToken=31bf3856ad364e35]]" z:Assembly="0">
      <Version xmlns="" z:Id="31" z:Type="System.Int32" z:Assembly="0">0</Version>
      <Comparer xmlns="" z:Ref="13" i:nil="true"/>
      <HashSize xmlns="" z:Id="32" z:Type="System.Int32" z:Assembly="0">0</HashSize>
    </ExcelDataSourcePublishLogs>
  </publishingStatusRetrievalData>
</Workbook>
</file>

<file path=customXml/itemProps1.xml><?xml version="1.0" encoding="utf-8"?>
<ds:datastoreItem xmlns:ds="http://schemas.openxmlformats.org/officeDocument/2006/customXml" ds:itemID="{7EAFA912-100B-46D9-80A1-985B21238210}">
  <ds:schemaRefs>
    <ds:schemaRef ds:uri="http://schemas.datacontract.org/2004/07/Microsoft.Dynamics.AX.Framework.OfficeAddin.XmlParts"/>
    <ds:schemaRef ds:uri="http://schemas.datacontract.org/2004/07/System"/>
  </ds:schemaRefs>
</ds:datastoreItem>
</file>

<file path=customXml/itemProps2.xml><?xml version="1.0" encoding="utf-8"?>
<ds:datastoreItem xmlns:ds="http://schemas.openxmlformats.org/officeDocument/2006/customXml" ds:itemID="{6EEA97EC-24C6-4A25-AB76-EBA3D5A814A8}">
  <ds:schemaRefs>
    <ds:schemaRef ds:uri="http://schemas.datacontract.org/2004/07/Microsoft.Dynamics.AX.Framework.OfficeAddin.Excel"/>
    <ds:schemaRef ds:uri="http://schemas.microsoft.com/2003/10/Serialization/"/>
    <ds:schemaRef ds:uri="http://schemas.microsoft.com/2003/10/Serialization/Arrays"/>
    <ds:schemaRef ds:uri=""/>
    <ds:schemaRef ds:uri="http://schemas.datacontract.org/2004/07/Microsoft.Dynamics.AX.Framework.OfficeAddin.DynamicsAX"/>
    <ds:schemaRef ds:uri="http://schemas.datacontract.org/2004/07/Microsoft.Dynamics.AX.Framework.Office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Balance General</vt:lpstr>
      <vt:lpstr>CTAS X COBRAR-JUNIO-26 (NOTA-1)</vt:lpstr>
      <vt:lpstr>Notas</vt:lpstr>
      <vt:lpstr>ALTO COSTO BILLINI</vt:lpstr>
      <vt:lpstr>'Balance General'!Área_de_impresión</vt:lpstr>
      <vt:lpstr>'CTAS X COBRAR-JUNIO-26 (NOTA-1)'!Área_de_impresión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Alfredo</dc:creator>
  <cp:keywords/>
  <dc:description/>
  <cp:lastModifiedBy>JHAJAIRA VANESSA BAUTISTA PONCEANO</cp:lastModifiedBy>
  <cp:revision/>
  <cp:lastPrinted>2026-07-27T18:33:34Z</cp:lastPrinted>
  <dcterms:created xsi:type="dcterms:W3CDTF">2013-07-04T15:41:00Z</dcterms:created>
  <dcterms:modified xsi:type="dcterms:W3CDTF">2026-08-07T17:01:41Z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 Dynamics AX Template">
    <vt:lpwstr>8e8e14c1-ae0e-4107-8bd6-ce304e928bdf</vt:lpwstr>
  </property>
  <property fmtid="{D5CDD505-2E9C-101B-9397-08002B2CF9AE}" pid="3" name="Microsoft Dynamics AX Template ID">
    <vt:lpwstr/>
  </property>
  <property fmtid="{D5CDD505-2E9C-101B-9397-08002B2CF9AE}" pid="4" name="Microsoft Dynamics AX Language">
    <vt:lpwstr/>
  </property>
  <property fmtid="{D5CDD505-2E9C-101B-9397-08002B2CF9AE}" pid="5" name="Microsoft Dynamics AX Root Table">
    <vt:lpwstr/>
  </property>
  <property fmtid="{D5CDD505-2E9C-101B-9397-08002B2CF9AE}" pid="6" name="Microsoft Dynamics AX Template Instance ID">
    <vt:lpwstr>5013ebc7-d4d0-4d6b-a506-1aa8f2f87997</vt:lpwstr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2026-07-15T14:54:05Z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88c0bba6-7627-40d9-897c-ff356b035c5e</vt:lpwstr>
  </property>
  <property fmtid="{D5CDD505-2E9C-101B-9397-08002B2CF9AE}" pid="12" name="MSIP_Label_defa4170-0d19-0005-0004-bc88714345d2_ActionId">
    <vt:lpwstr>45f14648-429b-4c1a-be48-8d6ca1c61fc0</vt:lpwstr>
  </property>
  <property fmtid="{D5CDD505-2E9C-101B-9397-08002B2CF9AE}" pid="13" name="MSIP_Label_defa4170-0d19-0005-0004-bc88714345d2_ContentBits">
    <vt:lpwstr>0</vt:lpwstr>
  </property>
  <property fmtid="{D5CDD505-2E9C-101B-9397-08002B2CF9AE}" pid="14" name="MSIP_Label_defa4170-0d19-0005-0004-bc88714345d2_Tag">
    <vt:lpwstr>10, 3, 0, 1</vt:lpwstr>
  </property>
</Properties>
</file>